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rusmi\Downloads\"/>
    </mc:Choice>
  </mc:AlternateContent>
  <xr:revisionPtr revIDLastSave="0" documentId="13_ncr:1_{41FA48AF-CAED-4617-BBA6-0D1B6CC3A656}" xr6:coauthVersionLast="47" xr6:coauthVersionMax="47" xr10:uidLastSave="{00000000-0000-0000-0000-000000000000}"/>
  <bookViews>
    <workbookView xWindow="-98" yWindow="-13597" windowWidth="21795" windowHeight="12975" xr2:uid="{00000000-000D-0000-FFFF-FFFF00000000}"/>
  </bookViews>
  <sheets>
    <sheet name="Sheet1" sheetId="1" r:id="rId1"/>
  </sheets>
  <definedNames>
    <definedName name="kred_1">Sheet1!$I$35</definedName>
    <definedName name="kred_2">Sheet1!$J$35</definedName>
    <definedName name="kred_3">Sheet1!$K$35</definedName>
    <definedName name="pro_1">Sheet1!$I$40</definedName>
    <definedName name="prom_1">Sheet1!$I$37</definedName>
    <definedName name="prom_2">Sheet1!$J$37</definedName>
    <definedName name="prom_3">Sheet1!$K$37</definedName>
    <definedName name="radnik_1">Sheet1!$I$33</definedName>
    <definedName name="radnik_2">Sheet1!$J$33</definedName>
    <definedName name="radnik_3">Sheet1!$K$33</definedName>
    <definedName name="trans_br_1">Sheet1!$I$34</definedName>
    <definedName name="trans_br_2">Sheet1!$J$34</definedName>
    <definedName name="trans_br_3">Sheet1!$K$34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H21" i="1" s="1"/>
  <c r="D6" i="1"/>
  <c r="M32" i="1"/>
  <c r="N32" i="1" s="1"/>
  <c r="M33" i="1" s="1"/>
  <c r="N33" i="1" s="1"/>
  <c r="M34" i="1" s="1"/>
  <c r="N34" i="1" s="1"/>
  <c r="M35" i="1" s="1"/>
  <c r="N35" i="1" s="1"/>
  <c r="M36" i="1" s="1"/>
  <c r="N36" i="1" s="1"/>
  <c r="M37" i="1" s="1"/>
  <c r="N37" i="1" s="1"/>
  <c r="M38" i="1" s="1"/>
  <c r="N38" i="1" s="1"/>
  <c r="M39" i="1" s="1"/>
  <c r="N39" i="1" s="1"/>
  <c r="M40" i="1" s="1"/>
  <c r="N40" i="1" s="1"/>
  <c r="M41" i="1" s="1"/>
  <c r="N41" i="1" s="1"/>
  <c r="M42" i="1" s="1"/>
  <c r="N42" i="1" s="1"/>
  <c r="M43" i="1" s="1"/>
  <c r="N43" i="1" s="1"/>
  <c r="M44" i="1" s="1"/>
  <c r="N44" i="1" s="1"/>
  <c r="K32" i="1"/>
  <c r="J32" i="1"/>
  <c r="I32" i="1"/>
  <c r="F24" i="1"/>
  <c r="E24" i="1"/>
  <c r="D24" i="1"/>
  <c r="G20" i="1"/>
  <c r="F16" i="1"/>
  <c r="E16" i="1"/>
  <c r="D16" i="1"/>
  <c r="F15" i="1"/>
  <c r="E15" i="1"/>
  <c r="D15" i="1"/>
  <c r="F14" i="1"/>
  <c r="E14" i="1"/>
  <c r="D14" i="1"/>
  <c r="F13" i="1"/>
  <c r="E13" i="1"/>
  <c r="D13" i="1"/>
  <c r="J11" i="1"/>
  <c r="D10" i="1"/>
  <c r="F9" i="1"/>
  <c r="E9" i="1"/>
  <c r="D9" i="1"/>
  <c r="F8" i="1"/>
  <c r="E8" i="1"/>
  <c r="D8" i="1"/>
  <c r="F7" i="1"/>
  <c r="E7" i="1"/>
  <c r="D7" i="1"/>
  <c r="F6" i="1"/>
  <c r="E6" i="1"/>
  <c r="G19" i="1" l="1"/>
  <c r="G14" i="1" s="1"/>
  <c r="D19" i="1" s="1"/>
  <c r="D27" i="1" s="1"/>
  <c r="H19" i="1"/>
  <c r="H14" i="1" s="1"/>
  <c r="E19" i="1" s="1"/>
  <c r="E27" i="1" s="1"/>
  <c r="I19" i="1"/>
  <c r="I14" i="1" s="1"/>
  <c r="F19" i="1" s="1"/>
  <c r="F27" i="1" s="1"/>
</calcChain>
</file>

<file path=xl/sharedStrings.xml><?xml version="1.0" encoding="utf-8"?>
<sst xmlns="http://schemas.openxmlformats.org/spreadsheetml/2006/main" count="41" uniqueCount="34">
  <si>
    <t>BASIC</t>
  </si>
  <si>
    <t>ESSENTIALS</t>
  </si>
  <si>
    <t xml:space="preserve">BUSINESS </t>
  </si>
  <si>
    <t>Djelatnost</t>
  </si>
  <si>
    <t>Obrtničko poslovanje</t>
  </si>
  <si>
    <t>PDV</t>
  </si>
  <si>
    <t>Profil kompanije:</t>
  </si>
  <si>
    <t>PDV obveznik</t>
  </si>
  <si>
    <t>Broj zaposlenih</t>
  </si>
  <si>
    <t>basic</t>
  </si>
  <si>
    <t>essential</t>
  </si>
  <si>
    <t>business</t>
  </si>
  <si>
    <t>Promet</t>
  </si>
  <si>
    <t>✔️</t>
  </si>
  <si>
    <t>Prihodi zadnji kvartal</t>
  </si>
  <si>
    <t>Rashodi zadnji kvartal</t>
  </si>
  <si>
    <t>Pristup aplikaciji</t>
  </si>
  <si>
    <t>Broj korisnika</t>
  </si>
  <si>
    <t xml:space="preserve">Mjesečna naknada (KM bez PDV-a)  </t>
  </si>
  <si>
    <t>Broj radnika</t>
  </si>
  <si>
    <t>TRN</t>
  </si>
  <si>
    <t>Krediti</t>
  </si>
  <si>
    <t>Usluge/Veleprodaja</t>
  </si>
  <si>
    <t>Proizvodnja</t>
  </si>
  <si>
    <t>Maloprodaja</t>
  </si>
  <si>
    <t>Izdvojene poslovnice</t>
  </si>
  <si>
    <t>NE</t>
  </si>
  <si>
    <t>Paket Basic</t>
  </si>
  <si>
    <r>
      <rPr>
        <b/>
        <sz val="14"/>
        <color rgb="FF000000"/>
        <rFont val="Calibri"/>
        <family val="2"/>
      </rPr>
      <t xml:space="preserve">Usluge </t>
    </r>
    <r>
      <rPr>
        <sz val="14"/>
        <color rgb="FF000000"/>
        <rFont val="Calibri"/>
        <family val="2"/>
      </rPr>
      <t xml:space="preserve">
(modul faktura usluga uključen)</t>
    </r>
  </si>
  <si>
    <r>
      <rPr>
        <b/>
        <sz val="14"/>
        <color rgb="FF000000"/>
        <rFont val="Calibri"/>
        <family val="2"/>
      </rPr>
      <t xml:space="preserve">Maloprodaja </t>
    </r>
    <r>
      <rPr>
        <sz val="14"/>
        <color rgb="FF000000"/>
        <rFont val="Calibri"/>
        <family val="2"/>
      </rPr>
      <t xml:space="preserve">
(modul maloprodaje uključen)</t>
    </r>
  </si>
  <si>
    <r>
      <rPr>
        <b/>
        <sz val="14"/>
        <color rgb="FF000000"/>
        <rFont val="Calibri"/>
        <family val="2"/>
      </rPr>
      <t>Veleprodaja</t>
    </r>
    <r>
      <rPr>
        <sz val="14"/>
        <color rgb="FF000000"/>
        <rFont val="Calibri"/>
        <family val="2"/>
      </rPr>
      <t xml:space="preserve">
(modul robno materijalnog poslovanja uključen)</t>
    </r>
  </si>
  <si>
    <r>
      <rPr>
        <b/>
        <sz val="14"/>
        <color rgb="FF000000"/>
        <rFont val="Calibri"/>
        <family val="2"/>
      </rPr>
      <t>Proizvodnja</t>
    </r>
    <r>
      <rPr>
        <sz val="14"/>
        <color rgb="FF000000"/>
        <rFont val="Calibri"/>
        <family val="2"/>
      </rPr>
      <t xml:space="preserve">
(modul robno materijalnog poslovanja uključen)</t>
    </r>
  </si>
  <si>
    <r>
      <rPr>
        <b/>
        <sz val="14"/>
        <color rgb="FF000000"/>
        <rFont val="Calibri"/>
        <family val="2"/>
      </rPr>
      <t xml:space="preserve">Izdvojena poslovna jedinica </t>
    </r>
    <r>
      <rPr>
        <sz val="14"/>
        <color rgb="FF000000"/>
        <rFont val="Calibri"/>
        <family val="2"/>
      </rPr>
      <t xml:space="preserve">
(Basic/poslovnica)</t>
    </r>
  </si>
  <si>
    <r>
      <t>Broj izvoda banaka</t>
    </r>
    <r>
      <rPr>
        <sz val="14"/>
        <color rgb="FF000000"/>
        <rFont val="Calibri"/>
        <family val="2"/>
      </rPr>
      <t xml:space="preserve"> 
(trans.računa, biznis kartica, pos terminala):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</si>
</sst>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3"/>
      <color theme="0"/>
      <name val="Calibri"/>
    </font>
    <font>
      <b/>
      <sz val="11"/>
      <color rgb="FF000000"/>
      <name val="Calibri"/>
    </font>
    <font>
      <b/>
      <sz val="13"/>
      <color rgb="FFFFFFFF"/>
      <name val="Calibri"/>
    </font>
    <font>
      <sz val="10"/>
      <color theme="1"/>
      <name val="Arial"/>
      <scheme val="minor"/>
    </font>
    <font>
      <sz val="14"/>
      <color theme="1"/>
      <name val="Calibri"/>
      <family val="2"/>
    </font>
    <font>
      <sz val="14"/>
      <color rgb="FFFFFFFF"/>
      <name val="Calibri"/>
      <family val="2"/>
    </font>
    <font>
      <sz val="14"/>
      <color theme="0"/>
      <name val="Calibri"/>
      <family val="2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  <scheme val="minor"/>
    </font>
    <font>
      <sz val="14"/>
      <color theme="6" tint="0.59999389629810485"/>
      <name val="Calibri"/>
      <family val="2"/>
    </font>
    <font>
      <sz val="14"/>
      <color theme="6" tint="0.39997558519241921"/>
      <name val="Calibri"/>
      <family val="2"/>
    </font>
    <font>
      <sz val="14"/>
      <color theme="6" tint="-0.249977111117893"/>
      <name val="Calibri"/>
      <family val="2"/>
    </font>
    <font>
      <sz val="14"/>
      <color theme="6" tint="-0.499984740745262"/>
      <name val="Calibri"/>
      <family val="2"/>
    </font>
    <font>
      <b/>
      <sz val="14"/>
      <color rgb="FF000000"/>
      <name val="Calibri"/>
      <family val="2"/>
    </font>
    <font>
      <sz val="14"/>
      <color theme="6" tint="0.79998168889431442"/>
      <name val="Calibri"/>
      <family val="2"/>
    </font>
    <font>
      <sz val="8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5818E"/>
        <bgColor rgb="FF45818E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theme="6" tint="0.7999816888943144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666666"/>
      </patternFill>
    </fill>
    <fill>
      <patternFill patternType="solid">
        <fgColor theme="6" tint="0.59999389629810485"/>
        <bgColor rgb="FFCCCC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CCCC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rgb="FFCCCCC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rgb="FFCCCCCC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79998168889431442"/>
        <bgColor rgb="FF666666"/>
      </patternFill>
    </fill>
    <fill>
      <patternFill patternType="solid">
        <fgColor theme="6" tint="0.79998168889431442"/>
        <bgColor rgb="FFD9EAD3"/>
      </patternFill>
    </fill>
    <fill>
      <patternFill patternType="solid">
        <fgColor theme="7" tint="0.79998168889431442"/>
        <bgColor rgb="FF666666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7" tint="0.79998168889431442"/>
        <bgColor rgb="FFD0E0E3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6" tint="0.79998168889431442"/>
        <bgColor rgb="FF38761D"/>
      </patternFill>
    </fill>
    <fill>
      <patternFill patternType="solid">
        <fgColor theme="7" tint="0.79998168889431442"/>
        <bgColor rgb="FF45818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9" fontId="1" fillId="2" borderId="0" xfId="0" applyNumberFormat="1" applyFont="1" applyFill="1" applyAlignment="1"/>
    <xf numFmtId="0" fontId="6" fillId="7" borderId="0" xfId="0" applyFont="1" applyFill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4" fillId="0" borderId="0" xfId="0" applyFont="1" applyAlignme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center" vertical="center"/>
    </xf>
    <xf numFmtId="0" fontId="19" fillId="9" borderId="0" xfId="0" applyFont="1" applyFill="1" applyAlignment="1"/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/>
    <xf numFmtId="0" fontId="9" fillId="2" borderId="0" xfId="0" applyFont="1" applyFill="1" applyAlignment="1"/>
    <xf numFmtId="0" fontId="13" fillId="26" borderId="0" xfId="0" applyFont="1" applyFill="1" applyAlignment="1">
      <alignment horizontal="center"/>
    </xf>
    <xf numFmtId="0" fontId="13" fillId="23" borderId="0" xfId="0" applyFont="1" applyFill="1" applyAlignment="1">
      <alignment horizontal="center"/>
    </xf>
    <xf numFmtId="0" fontId="13" fillId="21" borderId="0" xfId="0" applyFont="1" applyFill="1" applyAlignment="1">
      <alignment horizontal="center"/>
    </xf>
    <xf numFmtId="0" fontId="20" fillId="11" borderId="1" xfId="0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6" fillId="16" borderId="1" xfId="0" applyFont="1" applyFill="1" applyBorder="1" applyAlignment="1" applyProtection="1">
      <alignment horizontal="center" vertical="center"/>
      <protection locked="0"/>
    </xf>
    <xf numFmtId="0" fontId="17" fillId="18" borderId="1" xfId="0" applyFont="1" applyFill="1" applyBorder="1" applyAlignment="1" applyProtection="1">
      <alignment horizontal="center" vertical="center"/>
      <protection locked="0"/>
    </xf>
    <xf numFmtId="0" fontId="18" fillId="20" borderId="1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7" fillId="21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/>
    </xf>
    <xf numFmtId="0" fontId="9" fillId="7" borderId="1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13" fillId="27" borderId="0" xfId="0" applyFont="1" applyFill="1" applyAlignment="1">
      <alignment horizontal="center" vertical="center"/>
    </xf>
    <xf numFmtId="0" fontId="13" fillId="28" borderId="0" xfId="0" applyFont="1" applyFill="1" applyAlignment="1">
      <alignment horizontal="center" vertical="center"/>
    </xf>
    <xf numFmtId="0" fontId="13" fillId="2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6"/>
</file>

<file path=xl/ctrlProps/ctrlProp2.xml><?xml version="1.0" encoding="utf-8"?>
<formControlPr xmlns="http://schemas.microsoft.com/office/spreadsheetml/2009/9/main" objectType="CheckBox" fmlaLink="C7"/>
</file>

<file path=xl/ctrlProps/ctrlProp3.xml><?xml version="1.0" encoding="utf-8"?>
<formControlPr xmlns="http://schemas.microsoft.com/office/spreadsheetml/2009/9/main" objectType="CheckBox" fmlaLink="C8"/>
</file>

<file path=xl/ctrlProps/ctrlProp4.xml><?xml version="1.0" encoding="utf-8"?>
<formControlPr xmlns="http://schemas.microsoft.com/office/spreadsheetml/2009/9/main" objectType="CheckBox" fmlaLink="C9"/>
</file>

<file path=xl/ctrlProps/ctrlProp5.xml><?xml version="1.0" encoding="utf-8"?>
<formControlPr xmlns="http://schemas.microsoft.com/office/spreadsheetml/2009/9/main" objectType="CheckBox" fmlaLink="C10"/>
</file>

<file path=xl/ctrlProps/ctrlProp6.xml><?xml version="1.0" encoding="utf-8"?>
<formControlPr xmlns="http://schemas.microsoft.com/office/spreadsheetml/2009/9/main" objectType="CheckBox" fmlaLink="C13"/>
</file>

<file path=xl/ctrlProps/ctrlProp7.xml><?xml version="1.0" encoding="utf-8"?>
<formControlPr xmlns="http://schemas.microsoft.com/office/spreadsheetml/2009/9/main" objectType="CheckBox" fmlaLink="C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5</xdr:row>
          <xdr:rowOff>9525</xdr:rowOff>
        </xdr:from>
        <xdr:to>
          <xdr:col>2</xdr:col>
          <xdr:colOff>1033463</xdr:colOff>
          <xdr:row>5</xdr:row>
          <xdr:rowOff>557213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6</xdr:row>
          <xdr:rowOff>9525</xdr:rowOff>
        </xdr:from>
        <xdr:to>
          <xdr:col>2</xdr:col>
          <xdr:colOff>1033463</xdr:colOff>
          <xdr:row>6</xdr:row>
          <xdr:rowOff>557213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7</xdr:row>
          <xdr:rowOff>9525</xdr:rowOff>
        </xdr:from>
        <xdr:to>
          <xdr:col>2</xdr:col>
          <xdr:colOff>1033463</xdr:colOff>
          <xdr:row>7</xdr:row>
          <xdr:rowOff>557213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8</xdr:row>
          <xdr:rowOff>9525</xdr:rowOff>
        </xdr:from>
        <xdr:to>
          <xdr:col>2</xdr:col>
          <xdr:colOff>1033463</xdr:colOff>
          <xdr:row>8</xdr:row>
          <xdr:rowOff>557213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9</xdr:row>
          <xdr:rowOff>9525</xdr:rowOff>
        </xdr:from>
        <xdr:to>
          <xdr:col>2</xdr:col>
          <xdr:colOff>1033463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</xdr:row>
          <xdr:rowOff>152400</xdr:rowOff>
        </xdr:from>
        <xdr:to>
          <xdr:col>2</xdr:col>
          <xdr:colOff>1028700</xdr:colOff>
          <xdr:row>13</xdr:row>
          <xdr:rowOff>23813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12</xdr:row>
          <xdr:rowOff>442913</xdr:rowOff>
        </xdr:from>
        <xdr:to>
          <xdr:col>2</xdr:col>
          <xdr:colOff>1033463</xdr:colOff>
          <xdr:row>13</xdr:row>
          <xdr:rowOff>514350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hr-B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Izaberi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16"/>
  <sheetViews>
    <sheetView tabSelected="1" zoomScaleNormal="100" workbookViewId="0">
      <selection activeCell="R6" sqref="R6"/>
    </sheetView>
  </sheetViews>
  <sheetFormatPr defaultColWidth="12.59765625" defaultRowHeight="15.75" customHeight="1" x14ac:dyDescent="0.45"/>
  <cols>
    <col min="1" max="1" width="6.265625" customWidth="1"/>
    <col min="2" max="2" width="31" customWidth="1"/>
    <col min="3" max="3" width="19" style="29" customWidth="1"/>
    <col min="4" max="4" width="15.796875" style="29" customWidth="1"/>
    <col min="5" max="5" width="19.3984375" style="29" customWidth="1"/>
    <col min="6" max="6" width="16.9296875" style="29" customWidth="1"/>
    <col min="7" max="16" width="12.59765625" hidden="1"/>
    <col min="17" max="17" width="5.53125" customWidth="1"/>
  </cols>
  <sheetData>
    <row r="1" spans="1:16" ht="15.75" customHeight="1" x14ac:dyDescent="0.55000000000000004">
      <c r="A1" s="9"/>
      <c r="B1" s="9"/>
      <c r="C1" s="19"/>
      <c r="D1" s="20"/>
      <c r="E1" s="20"/>
      <c r="F1" s="21"/>
      <c r="G1" s="9"/>
      <c r="H1" s="9"/>
      <c r="I1" s="9"/>
      <c r="J1" s="9"/>
      <c r="K1" s="9"/>
      <c r="L1" s="9"/>
      <c r="M1" s="1"/>
      <c r="N1" s="1"/>
      <c r="O1" s="1"/>
      <c r="P1" s="9"/>
    </row>
    <row r="2" spans="1:16" ht="15.75" customHeight="1" x14ac:dyDescent="0.55000000000000004">
      <c r="A2" s="9"/>
      <c r="B2" s="9"/>
      <c r="C2" s="19"/>
      <c r="D2" s="20"/>
      <c r="E2" s="20"/>
      <c r="F2" s="21"/>
      <c r="G2" s="9"/>
      <c r="H2" s="9"/>
      <c r="I2" s="9"/>
      <c r="J2" s="9"/>
      <c r="K2" s="9"/>
      <c r="L2" s="9"/>
      <c r="M2" s="1"/>
      <c r="N2" s="1"/>
      <c r="O2" s="1"/>
      <c r="P2" s="9"/>
    </row>
    <row r="3" spans="1:16" ht="15.75" customHeight="1" x14ac:dyDescent="0.55000000000000004">
      <c r="A3" s="9"/>
      <c r="B3" s="9"/>
      <c r="C3" s="19"/>
      <c r="D3" s="68" t="s">
        <v>0</v>
      </c>
      <c r="E3" s="69" t="s">
        <v>1</v>
      </c>
      <c r="F3" s="70" t="s">
        <v>2</v>
      </c>
      <c r="G3" s="3"/>
      <c r="H3" s="3"/>
      <c r="I3" s="3"/>
      <c r="J3" s="3"/>
      <c r="K3" s="3"/>
      <c r="L3" s="3"/>
      <c r="M3" s="2"/>
      <c r="N3" s="2"/>
      <c r="O3" s="2"/>
      <c r="P3" s="9"/>
    </row>
    <row r="4" spans="1:16" ht="15.75" customHeight="1" x14ac:dyDescent="0.55000000000000004">
      <c r="A4" s="9"/>
      <c r="B4" s="9"/>
      <c r="C4" s="19"/>
      <c r="D4" s="68"/>
      <c r="E4" s="69"/>
      <c r="F4" s="70"/>
      <c r="G4" s="3"/>
      <c r="H4" s="3"/>
      <c r="I4" s="3"/>
      <c r="J4" s="3"/>
      <c r="K4" s="3"/>
      <c r="L4" s="3">
        <v>1</v>
      </c>
      <c r="M4" s="2">
        <v>5</v>
      </c>
      <c r="N4" s="2">
        <v>15</v>
      </c>
      <c r="O4" s="2"/>
      <c r="P4" s="9"/>
    </row>
    <row r="5" spans="1:16" ht="15.75" customHeight="1" x14ac:dyDescent="0.55000000000000004">
      <c r="A5" s="4"/>
      <c r="B5" s="4" t="s">
        <v>3</v>
      </c>
      <c r="C5" s="25"/>
      <c r="D5" s="25"/>
      <c r="E5" s="25"/>
      <c r="F5" s="25"/>
      <c r="G5" s="9"/>
      <c r="H5" s="9"/>
      <c r="I5" s="9"/>
      <c r="J5" s="9"/>
      <c r="K5" s="9"/>
      <c r="L5" s="9"/>
      <c r="M5" s="1"/>
      <c r="N5" s="1"/>
      <c r="O5" s="1"/>
      <c r="P5" s="9"/>
    </row>
    <row r="6" spans="1:16" ht="54" x14ac:dyDescent="0.45">
      <c r="A6" s="5"/>
      <c r="B6" s="46" t="s">
        <v>28</v>
      </c>
      <c r="C6" s="41" t="b">
        <v>0</v>
      </c>
      <c r="D6" s="47" t="str">
        <f>IF(C6,"UKLJUČENO","")</f>
        <v/>
      </c>
      <c r="E6" s="48" t="str">
        <f>IF(C6,"UKLJUČENO","")</f>
        <v/>
      </c>
      <c r="F6" s="49" t="str">
        <f>IF(C6,"UKLJUČENO","")</f>
        <v/>
      </c>
      <c r="G6" s="3"/>
      <c r="H6" s="3"/>
      <c r="I6" s="3"/>
      <c r="J6" s="3">
        <v>250</v>
      </c>
      <c r="K6" s="3">
        <v>500</v>
      </c>
      <c r="L6" s="3">
        <v>750</v>
      </c>
      <c r="M6" s="2"/>
      <c r="N6" s="2"/>
      <c r="O6" s="2"/>
      <c r="P6" s="9"/>
    </row>
    <row r="7" spans="1:16" ht="54" x14ac:dyDescent="0.45">
      <c r="A7" s="5"/>
      <c r="B7" s="50" t="s">
        <v>29</v>
      </c>
      <c r="C7" s="42" t="b">
        <v>0</v>
      </c>
      <c r="D7" s="47" t="str">
        <f>IF(C7,50,"")</f>
        <v/>
      </c>
      <c r="E7" s="48" t="str">
        <f>IF(C7,50,"")</f>
        <v/>
      </c>
      <c r="F7" s="49" t="str">
        <f>IF(C7,50,"")</f>
        <v/>
      </c>
      <c r="G7" s="3"/>
      <c r="H7" s="3"/>
      <c r="I7" s="3"/>
      <c r="J7" s="3">
        <v>100</v>
      </c>
      <c r="K7" s="3"/>
      <c r="L7" s="3"/>
      <c r="M7" s="2"/>
      <c r="N7" s="2"/>
      <c r="O7" s="2"/>
      <c r="P7" s="9"/>
    </row>
    <row r="8" spans="1:16" ht="54" x14ac:dyDescent="0.45">
      <c r="A8" s="5"/>
      <c r="B8" s="51" t="s">
        <v>30</v>
      </c>
      <c r="C8" s="43" t="b">
        <v>0</v>
      </c>
      <c r="D8" s="47" t="str">
        <f>IF(C9=TRUE,"",IF(C8,50,""))</f>
        <v/>
      </c>
      <c r="E8" s="48" t="str">
        <f>IF(C9=TRUE,"",IF(C8,50,""))</f>
        <v/>
      </c>
      <c r="F8" s="49" t="str">
        <f>IF(C9=TRUE,"",IF(C8,50,""))</f>
        <v/>
      </c>
      <c r="G8" s="3"/>
      <c r="H8" s="3"/>
      <c r="I8" s="3"/>
      <c r="J8" s="3">
        <v>150</v>
      </c>
      <c r="K8" s="3">
        <v>250</v>
      </c>
      <c r="L8" s="3"/>
      <c r="M8" s="2"/>
      <c r="N8" s="2"/>
      <c r="O8" s="2"/>
      <c r="P8" s="9"/>
    </row>
    <row r="9" spans="1:16" ht="54" x14ac:dyDescent="0.45">
      <c r="A9" s="5"/>
      <c r="B9" s="52" t="s">
        <v>31</v>
      </c>
      <c r="C9" s="44" t="b">
        <v>0</v>
      </c>
      <c r="D9" s="47" t="str">
        <f>IF(C9=FALSE,"",pro_1)</f>
        <v/>
      </c>
      <c r="E9" s="48" t="str">
        <f>IF(C9=FALSE,"",pro_1)</f>
        <v/>
      </c>
      <c r="F9" s="49" t="str">
        <f>IF(C9=FALSE,"",pro_1)</f>
        <v/>
      </c>
      <c r="G9" s="3"/>
      <c r="H9" s="3"/>
      <c r="I9" s="3"/>
      <c r="J9" s="3"/>
      <c r="K9" s="3"/>
      <c r="L9" s="3"/>
      <c r="M9" s="2"/>
      <c r="N9" s="2"/>
      <c r="O9" s="2"/>
      <c r="P9" s="9"/>
    </row>
    <row r="10" spans="1:16" ht="41.65" customHeight="1" x14ac:dyDescent="0.45">
      <c r="A10" s="5"/>
      <c r="B10" s="53" t="s">
        <v>4</v>
      </c>
      <c r="C10" s="45" t="b">
        <v>0</v>
      </c>
      <c r="D10" s="47" t="str">
        <f>IF(C10=FALSE,"",50)</f>
        <v/>
      </c>
      <c r="E10" s="48"/>
      <c r="F10" s="49"/>
      <c r="G10" s="3"/>
      <c r="H10" s="3"/>
      <c r="I10" s="3"/>
      <c r="J10" s="3"/>
      <c r="K10" s="3"/>
      <c r="L10" s="3"/>
      <c r="M10" s="2"/>
      <c r="N10" s="2"/>
      <c r="O10" s="2"/>
      <c r="P10" s="9"/>
    </row>
    <row r="11" spans="1:16" ht="15.75" customHeight="1" x14ac:dyDescent="0.55000000000000004">
      <c r="A11" s="6"/>
      <c r="B11" s="6"/>
      <c r="C11" s="34"/>
      <c r="D11" s="25"/>
      <c r="E11" s="25"/>
      <c r="F11" s="25"/>
      <c r="G11" s="3" t="s">
        <v>5</v>
      </c>
      <c r="H11" s="3"/>
      <c r="I11" s="3"/>
      <c r="J11" s="3">
        <f>SUM(J6:J8)</f>
        <v>500</v>
      </c>
      <c r="K11" s="3">
        <v>750</v>
      </c>
      <c r="L11" s="3"/>
      <c r="M11" s="2"/>
      <c r="N11" s="2"/>
      <c r="O11" s="2"/>
      <c r="P11" s="9"/>
    </row>
    <row r="12" spans="1:16" ht="15.75" customHeight="1" x14ac:dyDescent="0.55000000000000004">
      <c r="A12" s="4"/>
      <c r="B12" s="7" t="s">
        <v>6</v>
      </c>
      <c r="C12" s="34"/>
      <c r="D12" s="25"/>
      <c r="E12" s="25"/>
      <c r="F12" s="25"/>
      <c r="G12" s="3"/>
      <c r="H12" s="3"/>
      <c r="I12" s="3"/>
      <c r="J12" s="3">
        <v>25000</v>
      </c>
      <c r="K12" s="3">
        <v>50000</v>
      </c>
      <c r="L12" s="3">
        <v>75000</v>
      </c>
      <c r="M12" s="2"/>
      <c r="N12" s="2"/>
      <c r="O12" s="2"/>
      <c r="P12" s="9"/>
    </row>
    <row r="13" spans="1:16" ht="37.5" customHeight="1" x14ac:dyDescent="0.45">
      <c r="A13" s="8"/>
      <c r="B13" s="54" t="s">
        <v>7</v>
      </c>
      <c r="C13" s="55" t="b">
        <v>0</v>
      </c>
      <c r="D13" s="56" t="str">
        <f>IF(C13,100,"")</f>
        <v/>
      </c>
      <c r="E13" s="57" t="str">
        <f>IF(C13,"UKLJUČENO","")</f>
        <v/>
      </c>
      <c r="F13" s="58" t="str">
        <f>IF(C13,"UKLJUČENO","")</f>
        <v/>
      </c>
      <c r="G13" s="3"/>
      <c r="H13" s="3"/>
      <c r="I13" s="3"/>
      <c r="J13" s="3"/>
      <c r="K13" s="3"/>
      <c r="L13" s="3"/>
      <c r="M13" s="2"/>
      <c r="N13" s="2"/>
      <c r="O13" s="2"/>
      <c r="P13" s="9"/>
    </row>
    <row r="14" spans="1:16" ht="41.65" customHeight="1" x14ac:dyDescent="0.45">
      <c r="A14" s="8"/>
      <c r="B14" s="59" t="s">
        <v>32</v>
      </c>
      <c r="C14" s="55" t="b">
        <v>0</v>
      </c>
      <c r="D14" s="56" t="str">
        <f>IF(C14=FALSE,"","ne primjenjivo")</f>
        <v/>
      </c>
      <c r="E14" s="57" t="str">
        <f>IF(C14=FALSE,"",250)</f>
        <v/>
      </c>
      <c r="F14" s="58" t="str">
        <f>IF(C14=FALSE,"",250)</f>
        <v/>
      </c>
      <c r="G14" s="2">
        <f>IF(G19=0,0,VLOOKUP(G19,M:O,3))</f>
        <v>0</v>
      </c>
      <c r="H14" s="2">
        <f>IF(H19=0,0,VLOOKUP(H19,M:O,3))</f>
        <v>0</v>
      </c>
      <c r="I14" s="2">
        <f>IF(I19=0,0,VLOOKUP(I19,M:O,3))</f>
        <v>0</v>
      </c>
      <c r="J14" s="3"/>
      <c r="K14" s="3"/>
      <c r="L14" s="3"/>
      <c r="M14" s="2"/>
      <c r="N14" s="2"/>
      <c r="O14" s="2"/>
      <c r="P14" s="9"/>
    </row>
    <row r="15" spans="1:16" ht="52.15" customHeight="1" x14ac:dyDescent="0.45">
      <c r="A15" s="8"/>
      <c r="B15" s="60" t="s">
        <v>33</v>
      </c>
      <c r="C15" s="61">
        <v>0</v>
      </c>
      <c r="D15" s="56" t="str">
        <f>IF((C15-1)*trans_br_1&lt;=0,"",(C15-1)*trans_br_1)</f>
        <v/>
      </c>
      <c r="E15" s="57" t="str">
        <f>IF((C15-1)*trans_br_2&lt;=0,"",(C15-1)*trans_br_2)</f>
        <v/>
      </c>
      <c r="F15" s="58" t="str">
        <f>IF((C15-2)*trans_br_3&lt;=0,"",(C15-2)*trans_br_3)</f>
        <v/>
      </c>
      <c r="G15" s="3"/>
      <c r="H15" s="3"/>
      <c r="I15" s="3"/>
      <c r="J15" s="3"/>
      <c r="K15" s="3"/>
      <c r="L15" s="3"/>
      <c r="M15" s="2"/>
      <c r="N15" s="2"/>
      <c r="O15" s="2"/>
      <c r="P15" s="9"/>
    </row>
    <row r="16" spans="1:16" ht="21.4" customHeight="1" x14ac:dyDescent="0.45">
      <c r="A16" s="8"/>
      <c r="B16" s="54" t="s">
        <v>8</v>
      </c>
      <c r="C16" s="61">
        <v>0</v>
      </c>
      <c r="D16" s="56" t="str">
        <f>IF((C16-1)*radnik_1&lt;=0,"",(C16-1)*radnik_1)</f>
        <v/>
      </c>
      <c r="E16" s="57" t="str">
        <f>IF((C16-10)*radnik_2&lt;=0,"",(C16-10)*radnik_2)</f>
        <v/>
      </c>
      <c r="F16" s="58" t="str">
        <f>IF((C16-15)*radnik_3&lt;=0,"",(C16-15)*radnik_3)</f>
        <v/>
      </c>
      <c r="G16" s="3" t="s">
        <v>9</v>
      </c>
      <c r="H16" s="3" t="s">
        <v>10</v>
      </c>
      <c r="I16" s="3" t="s">
        <v>11</v>
      </c>
      <c r="J16" s="3"/>
      <c r="K16" s="3"/>
      <c r="L16" s="3"/>
      <c r="M16" s="2"/>
      <c r="N16" s="2"/>
      <c r="O16" s="2"/>
      <c r="P16" s="9"/>
    </row>
    <row r="17" spans="1:16" ht="15.75" customHeight="1" x14ac:dyDescent="0.55000000000000004">
      <c r="A17" s="12"/>
      <c r="B17" s="12"/>
      <c r="C17" s="34"/>
      <c r="D17" s="25"/>
      <c r="E17" s="25"/>
      <c r="F17" s="25"/>
      <c r="G17" s="2"/>
      <c r="H17" s="2"/>
      <c r="I17" s="10"/>
      <c r="J17" s="3"/>
      <c r="K17" s="3"/>
      <c r="L17" s="3"/>
      <c r="M17" s="2"/>
      <c r="N17" s="2"/>
      <c r="O17" s="2"/>
      <c r="P17" s="9"/>
    </row>
    <row r="18" spans="1:16" ht="15.75" customHeight="1" x14ac:dyDescent="0.55000000000000004">
      <c r="A18" s="4"/>
      <c r="B18" s="4" t="s">
        <v>12</v>
      </c>
      <c r="C18" s="34"/>
      <c r="D18" s="25"/>
      <c r="E18" s="25"/>
      <c r="F18" s="25"/>
      <c r="G18" s="2"/>
      <c r="H18" s="2"/>
      <c r="I18" s="10"/>
      <c r="J18" s="3"/>
      <c r="K18" s="3"/>
      <c r="L18" s="3"/>
      <c r="M18" s="2"/>
      <c r="N18" s="2"/>
      <c r="O18" s="2"/>
      <c r="P18" s="9"/>
    </row>
    <row r="19" spans="1:16" ht="15.75" customHeight="1" x14ac:dyDescent="0.55000000000000004">
      <c r="A19" s="8"/>
      <c r="B19" s="62" t="s">
        <v>13</v>
      </c>
      <c r="C19" s="63">
        <f>IF(C20&gt;C21,C20,C21)</f>
        <v>0</v>
      </c>
      <c r="D19" s="64">
        <f>G14*prom_1</f>
        <v>0</v>
      </c>
      <c r="E19" s="65">
        <f>H14*prom_2</f>
        <v>0</v>
      </c>
      <c r="F19" s="66">
        <f>I14*prom_3</f>
        <v>0</v>
      </c>
      <c r="G19" s="2">
        <f>IF((C19-25000)&lt;0,0,(C19/3-25000))</f>
        <v>0</v>
      </c>
      <c r="H19" s="2">
        <f>IF((C19/3-50000)&lt;0,0,(C19/3-50000))</f>
        <v>0</v>
      </c>
      <c r="I19" s="10">
        <f>IF((C19/3-75000)&lt;0,0,(C19/3-75000))</f>
        <v>0</v>
      </c>
      <c r="J19" s="3"/>
      <c r="K19" s="3"/>
      <c r="L19" s="3"/>
      <c r="M19" s="2"/>
      <c r="N19" s="2"/>
      <c r="O19" s="2"/>
      <c r="P19" s="9"/>
    </row>
    <row r="20" spans="1:16" ht="21.75" customHeight="1" x14ac:dyDescent="0.45">
      <c r="A20" s="8"/>
      <c r="B20" s="32" t="s">
        <v>14</v>
      </c>
      <c r="C20" s="61">
        <v>0</v>
      </c>
      <c r="D20" s="30"/>
      <c r="E20" s="30"/>
      <c r="F20" s="30"/>
      <c r="G20" s="2">
        <f>C21/3</f>
        <v>0</v>
      </c>
      <c r="H20" s="11"/>
      <c r="I20" s="11"/>
      <c r="J20" s="3"/>
      <c r="K20" s="3"/>
      <c r="L20" s="3"/>
      <c r="M20" s="2"/>
      <c r="N20" s="2"/>
      <c r="O20" s="2"/>
      <c r="P20" s="9"/>
    </row>
    <row r="21" spans="1:16" ht="22.15" customHeight="1" x14ac:dyDescent="0.45">
      <c r="A21" s="8"/>
      <c r="B21" s="32" t="s">
        <v>15</v>
      </c>
      <c r="C21" s="61">
        <v>0</v>
      </c>
      <c r="D21" s="26"/>
      <c r="E21" s="31"/>
      <c r="F21" s="26"/>
      <c r="G21" s="3"/>
      <c r="H21" s="3">
        <f>C19/3</f>
        <v>0</v>
      </c>
      <c r="I21" s="3"/>
      <c r="J21" s="3"/>
      <c r="K21" s="3"/>
      <c r="L21" s="3"/>
      <c r="M21" s="2"/>
      <c r="N21" s="2"/>
      <c r="O21" s="2"/>
      <c r="P21" s="9"/>
    </row>
    <row r="22" spans="1:16" ht="18" x14ac:dyDescent="0.55000000000000004">
      <c r="A22" s="12"/>
      <c r="B22" s="12"/>
      <c r="C22" s="35"/>
      <c r="D22" s="25"/>
      <c r="E22" s="27"/>
      <c r="F22" s="25"/>
      <c r="G22" s="3"/>
      <c r="H22" s="3"/>
      <c r="I22" s="3"/>
      <c r="J22" s="3"/>
      <c r="K22" s="3"/>
      <c r="L22" s="3"/>
      <c r="M22" s="2"/>
      <c r="N22" s="2"/>
      <c r="O22" s="2"/>
      <c r="P22" s="9"/>
    </row>
    <row r="23" spans="1:16" ht="18" x14ac:dyDescent="0.55000000000000004">
      <c r="A23" s="12"/>
      <c r="B23" s="13" t="s">
        <v>16</v>
      </c>
      <c r="C23" s="35"/>
      <c r="D23" s="25"/>
      <c r="E23" s="27"/>
      <c r="F23" s="25"/>
      <c r="G23" s="3"/>
      <c r="H23" s="3"/>
      <c r="I23" s="3"/>
      <c r="J23" s="3"/>
      <c r="K23" s="3"/>
      <c r="L23" s="3"/>
      <c r="M23" s="2"/>
      <c r="N23" s="2"/>
      <c r="O23" s="2"/>
      <c r="P23" s="9"/>
    </row>
    <row r="24" spans="1:16" ht="18" x14ac:dyDescent="0.55000000000000004">
      <c r="A24" s="12"/>
      <c r="B24" s="33" t="s">
        <v>17</v>
      </c>
      <c r="C24" s="67">
        <v>1</v>
      </c>
      <c r="D24" s="64">
        <f>C24*10</f>
        <v>10</v>
      </c>
      <c r="E24" s="65">
        <f>IF(C24-1&lt;1,0,(C24-1)*10)</f>
        <v>0</v>
      </c>
      <c r="F24" s="66">
        <f>IF(C24-2&lt;1,0,(C24-2)*10)</f>
        <v>0</v>
      </c>
      <c r="G24" s="3"/>
      <c r="H24" s="3"/>
      <c r="I24" s="3"/>
      <c r="J24" s="3"/>
      <c r="K24" s="3"/>
      <c r="L24" s="3"/>
      <c r="M24" s="2"/>
      <c r="N24" s="2"/>
      <c r="O24" s="2"/>
      <c r="P24" s="9"/>
    </row>
    <row r="25" spans="1:16" ht="18" x14ac:dyDescent="0.55000000000000004">
      <c r="A25" s="12"/>
      <c r="B25" s="12"/>
      <c r="C25" s="25"/>
      <c r="D25" s="25"/>
      <c r="E25" s="27"/>
      <c r="F25" s="25"/>
      <c r="G25" s="3"/>
      <c r="H25" s="3"/>
      <c r="I25" s="3"/>
      <c r="J25" s="3"/>
      <c r="K25" s="3"/>
      <c r="L25" s="3"/>
      <c r="M25" s="2"/>
      <c r="N25" s="2"/>
      <c r="O25" s="2"/>
      <c r="P25" s="9"/>
    </row>
    <row r="26" spans="1:16" ht="18" x14ac:dyDescent="0.55000000000000004">
      <c r="A26" s="12"/>
      <c r="B26" s="36"/>
      <c r="C26" s="25"/>
      <c r="D26" s="22" t="s">
        <v>0</v>
      </c>
      <c r="E26" s="23" t="s">
        <v>1</v>
      </c>
      <c r="F26" s="24" t="s">
        <v>2</v>
      </c>
      <c r="G26" s="3"/>
      <c r="H26" s="3"/>
      <c r="I26" s="3"/>
      <c r="J26" s="3"/>
      <c r="K26" s="3"/>
      <c r="L26" s="3"/>
      <c r="M26" s="2"/>
      <c r="N26" s="2"/>
      <c r="O26" s="2"/>
      <c r="P26" s="9"/>
    </row>
    <row r="27" spans="1:16" ht="18" x14ac:dyDescent="0.55000000000000004">
      <c r="A27" s="9"/>
      <c r="B27" s="37"/>
      <c r="C27" s="28" t="s">
        <v>18</v>
      </c>
      <c r="D27" s="40">
        <f t="shared" ref="D27:F27" si="0">SUM(D4:D24)</f>
        <v>10</v>
      </c>
      <c r="E27" s="39">
        <f t="shared" si="0"/>
        <v>0</v>
      </c>
      <c r="F27" s="38">
        <f t="shared" si="0"/>
        <v>0</v>
      </c>
      <c r="G27" s="3"/>
      <c r="H27" s="3"/>
      <c r="I27" s="3"/>
      <c r="J27" s="3"/>
      <c r="K27" s="3"/>
      <c r="L27" s="3"/>
      <c r="M27" s="2"/>
      <c r="N27" s="2"/>
      <c r="O27" s="2"/>
      <c r="P27" s="9"/>
    </row>
    <row r="28" spans="1:16" ht="18" x14ac:dyDescent="0.55000000000000004">
      <c r="A28" s="14"/>
      <c r="B28" s="14"/>
      <c r="C28" s="19"/>
      <c r="D28" s="19"/>
      <c r="E28" s="19"/>
      <c r="F28" s="19"/>
      <c r="G28" s="3"/>
      <c r="H28" s="3"/>
      <c r="I28" s="3"/>
      <c r="J28" s="3"/>
      <c r="K28" s="3"/>
      <c r="L28" s="3"/>
      <c r="M28" s="2"/>
      <c r="N28" s="2"/>
      <c r="O28" s="2"/>
      <c r="P28" s="9"/>
    </row>
    <row r="29" spans="1:16" ht="18" x14ac:dyDescent="0.55000000000000004">
      <c r="A29" s="14"/>
      <c r="B29" s="14"/>
      <c r="C29" s="19"/>
      <c r="D29" s="19"/>
      <c r="E29" s="19"/>
      <c r="F29" s="19"/>
      <c r="G29" s="3"/>
      <c r="H29" s="3"/>
      <c r="I29" s="3"/>
      <c r="J29" s="3"/>
      <c r="K29" s="3"/>
      <c r="L29" s="3"/>
      <c r="M29" s="2"/>
      <c r="N29" s="2"/>
      <c r="O29" s="2"/>
      <c r="P29" s="9"/>
    </row>
    <row r="30" spans="1:16" ht="17.25" x14ac:dyDescent="0.45">
      <c r="P30" s="15"/>
    </row>
    <row r="31" spans="1:16" ht="17.25" x14ac:dyDescent="0.45">
      <c r="I31" s="17">
        <v>25000</v>
      </c>
      <c r="J31" s="17">
        <v>50000</v>
      </c>
      <c r="K31" s="17">
        <v>75000</v>
      </c>
      <c r="M31" s="2">
        <v>0</v>
      </c>
      <c r="N31" s="2">
        <v>24999.99</v>
      </c>
      <c r="O31" s="2">
        <v>1</v>
      </c>
      <c r="P31" s="15"/>
    </row>
    <row r="32" spans="1:16" ht="17.25" x14ac:dyDescent="0.45">
      <c r="H32" s="16" t="s">
        <v>12</v>
      </c>
      <c r="I32" s="17">
        <f t="shared" ref="I32:K32" si="1">I31*0.01</f>
        <v>250</v>
      </c>
      <c r="J32" s="17">
        <f t="shared" si="1"/>
        <v>500</v>
      </c>
      <c r="K32" s="17">
        <f t="shared" si="1"/>
        <v>750</v>
      </c>
      <c r="M32" s="2">
        <f t="shared" ref="M32:M44" si="2">N31+0.01</f>
        <v>25000</v>
      </c>
      <c r="N32" s="2">
        <f t="shared" ref="N32:N44" si="3">M32+24999.99</f>
        <v>49999.990000000005</v>
      </c>
      <c r="O32" s="2">
        <v>2</v>
      </c>
      <c r="P32" s="15"/>
    </row>
    <row r="33" spans="1:16" ht="17.25" x14ac:dyDescent="0.45">
      <c r="H33" s="16" t="s">
        <v>19</v>
      </c>
      <c r="I33" s="17">
        <v>60</v>
      </c>
      <c r="J33" s="17">
        <v>50</v>
      </c>
      <c r="K33" s="17">
        <v>20</v>
      </c>
      <c r="M33" s="2">
        <f t="shared" si="2"/>
        <v>50000.000000000007</v>
      </c>
      <c r="N33" s="2">
        <f t="shared" si="3"/>
        <v>74999.990000000005</v>
      </c>
      <c r="O33" s="2">
        <v>3</v>
      </c>
      <c r="P33" s="15"/>
    </row>
    <row r="34" spans="1:16" ht="17.25" x14ac:dyDescent="0.45">
      <c r="H34" s="16" t="s">
        <v>20</v>
      </c>
      <c r="I34" s="17">
        <v>20</v>
      </c>
      <c r="J34" s="17">
        <v>20</v>
      </c>
      <c r="K34" s="17">
        <v>20</v>
      </c>
      <c r="M34" s="2">
        <f t="shared" si="2"/>
        <v>75000</v>
      </c>
      <c r="N34" s="2">
        <f t="shared" si="3"/>
        <v>99999.99</v>
      </c>
      <c r="O34" s="2">
        <v>4</v>
      </c>
      <c r="P34" s="15"/>
    </row>
    <row r="35" spans="1:16" ht="17.25" x14ac:dyDescent="0.45">
      <c r="A35" s="18"/>
      <c r="B35" s="18"/>
      <c r="H35" s="16" t="s">
        <v>21</v>
      </c>
      <c r="I35" s="17">
        <v>10</v>
      </c>
      <c r="J35" s="17">
        <v>10</v>
      </c>
      <c r="K35" s="17">
        <v>10</v>
      </c>
      <c r="M35" s="2">
        <f t="shared" si="2"/>
        <v>100000</v>
      </c>
      <c r="N35" s="2">
        <f t="shared" si="3"/>
        <v>124999.99</v>
      </c>
      <c r="O35" s="2">
        <v>5</v>
      </c>
      <c r="P35" s="15"/>
    </row>
    <row r="36" spans="1:16" ht="17.25" x14ac:dyDescent="0.45">
      <c r="H36" s="16" t="s">
        <v>5</v>
      </c>
      <c r="I36" s="17">
        <v>100</v>
      </c>
      <c r="J36" s="17">
        <v>0</v>
      </c>
      <c r="K36" s="17">
        <v>0</v>
      </c>
      <c r="M36" s="2">
        <f t="shared" si="2"/>
        <v>125000</v>
      </c>
      <c r="N36" s="2">
        <f t="shared" si="3"/>
        <v>149999.99</v>
      </c>
      <c r="O36" s="2">
        <v>6</v>
      </c>
      <c r="P36" s="15"/>
    </row>
    <row r="37" spans="1:16" ht="17.25" x14ac:dyDescent="0.45">
      <c r="H37" s="16" t="s">
        <v>12</v>
      </c>
      <c r="I37" s="17">
        <v>65</v>
      </c>
      <c r="J37" s="17">
        <v>50</v>
      </c>
      <c r="K37" s="17">
        <v>50</v>
      </c>
      <c r="M37" s="2">
        <f t="shared" si="2"/>
        <v>150000</v>
      </c>
      <c r="N37" s="2">
        <f t="shared" si="3"/>
        <v>174999.99</v>
      </c>
      <c r="O37" s="2">
        <v>7</v>
      </c>
      <c r="P37" s="15"/>
    </row>
    <row r="38" spans="1:16" ht="17.25" x14ac:dyDescent="0.45">
      <c r="I38" s="17"/>
      <c r="J38" s="17"/>
      <c r="K38" s="17"/>
      <c r="M38" s="2">
        <f t="shared" si="2"/>
        <v>175000</v>
      </c>
      <c r="N38" s="2">
        <f t="shared" si="3"/>
        <v>199999.99</v>
      </c>
      <c r="O38" s="2">
        <v>8</v>
      </c>
      <c r="P38" s="15"/>
    </row>
    <row r="39" spans="1:16" ht="17.25" x14ac:dyDescent="0.45">
      <c r="H39" s="16" t="s">
        <v>22</v>
      </c>
      <c r="I39" s="17">
        <v>0</v>
      </c>
      <c r="J39" s="17">
        <v>0</v>
      </c>
      <c r="K39" s="17">
        <v>0</v>
      </c>
      <c r="M39" s="2">
        <f t="shared" si="2"/>
        <v>200000</v>
      </c>
      <c r="N39" s="2">
        <f t="shared" si="3"/>
        <v>224999.99</v>
      </c>
      <c r="O39" s="2">
        <v>9</v>
      </c>
      <c r="P39" s="15"/>
    </row>
    <row r="40" spans="1:16" ht="17.25" x14ac:dyDescent="0.45">
      <c r="H40" s="16" t="s">
        <v>23</v>
      </c>
      <c r="I40" s="17">
        <v>100</v>
      </c>
      <c r="J40" s="17">
        <v>100</v>
      </c>
      <c r="K40" s="17">
        <v>100</v>
      </c>
      <c r="M40" s="2">
        <f t="shared" si="2"/>
        <v>225000</v>
      </c>
      <c r="N40" s="2">
        <f t="shared" si="3"/>
        <v>249999.99</v>
      </c>
      <c r="O40" s="2">
        <v>10</v>
      </c>
      <c r="P40" s="15"/>
    </row>
    <row r="41" spans="1:16" ht="17.25" x14ac:dyDescent="0.45">
      <c r="H41" s="16" t="s">
        <v>24</v>
      </c>
      <c r="I41" s="17">
        <v>100</v>
      </c>
      <c r="J41" s="17">
        <v>100</v>
      </c>
      <c r="K41" s="17">
        <v>100</v>
      </c>
      <c r="M41" s="2">
        <f t="shared" si="2"/>
        <v>250000</v>
      </c>
      <c r="N41" s="2">
        <f t="shared" si="3"/>
        <v>274999.99</v>
      </c>
      <c r="O41" s="2">
        <v>11</v>
      </c>
      <c r="P41" s="15"/>
    </row>
    <row r="42" spans="1:16" ht="17.25" x14ac:dyDescent="0.45">
      <c r="M42" s="2">
        <f t="shared" si="2"/>
        <v>275000</v>
      </c>
      <c r="N42" s="2">
        <f t="shared" si="3"/>
        <v>299999.99</v>
      </c>
      <c r="O42" s="2">
        <v>12</v>
      </c>
      <c r="P42" s="15"/>
    </row>
    <row r="43" spans="1:16" ht="17.25" x14ac:dyDescent="0.45">
      <c r="H43" s="16" t="s">
        <v>25</v>
      </c>
      <c r="I43" s="17" t="s">
        <v>26</v>
      </c>
      <c r="J43" s="17" t="s">
        <v>27</v>
      </c>
      <c r="K43" s="17" t="s">
        <v>27</v>
      </c>
      <c r="M43" s="2">
        <f t="shared" si="2"/>
        <v>300000</v>
      </c>
      <c r="N43" s="2">
        <f t="shared" si="3"/>
        <v>324999.99</v>
      </c>
      <c r="O43" s="2">
        <v>13</v>
      </c>
      <c r="P43" s="15"/>
    </row>
    <row r="44" spans="1:16" ht="17.25" x14ac:dyDescent="0.45">
      <c r="M44" s="2">
        <f t="shared" si="2"/>
        <v>325000</v>
      </c>
      <c r="N44" s="2">
        <f t="shared" si="3"/>
        <v>349999.99</v>
      </c>
      <c r="O44" s="2">
        <v>14</v>
      </c>
      <c r="P44" s="15"/>
    </row>
    <row r="45" spans="1:16" ht="17.25" x14ac:dyDescent="0.45">
      <c r="P45" s="15"/>
    </row>
    <row r="46" spans="1:16" ht="17.25" x14ac:dyDescent="0.45">
      <c r="P46" s="15"/>
    </row>
    <row r="47" spans="1:16" ht="17.25" x14ac:dyDescent="0.45">
      <c r="P47" s="15"/>
    </row>
    <row r="48" spans="1:16" ht="17.25" x14ac:dyDescent="0.45">
      <c r="P48" s="15"/>
    </row>
    <row r="49" spans="16:16" ht="17.25" x14ac:dyDescent="0.45">
      <c r="P49" s="15"/>
    </row>
    <row r="50" spans="16:16" ht="17.25" x14ac:dyDescent="0.45">
      <c r="P50" s="15"/>
    </row>
    <row r="51" spans="16:16" ht="17.25" x14ac:dyDescent="0.45">
      <c r="P51" s="15"/>
    </row>
    <row r="52" spans="16:16" ht="17.25" x14ac:dyDescent="0.45">
      <c r="P52" s="15"/>
    </row>
    <row r="53" spans="16:16" ht="17.25" x14ac:dyDescent="0.45">
      <c r="P53" s="15"/>
    </row>
    <row r="54" spans="16:16" ht="17.25" x14ac:dyDescent="0.45">
      <c r="P54" s="15"/>
    </row>
    <row r="55" spans="16:16" ht="17.25" x14ac:dyDescent="0.45">
      <c r="P55" s="15"/>
    </row>
    <row r="56" spans="16:16" ht="17.25" x14ac:dyDescent="0.45">
      <c r="P56" s="15"/>
    </row>
    <row r="57" spans="16:16" ht="17.25" x14ac:dyDescent="0.45">
      <c r="P57" s="15"/>
    </row>
    <row r="58" spans="16:16" ht="17.25" x14ac:dyDescent="0.45">
      <c r="P58" s="15"/>
    </row>
    <row r="59" spans="16:16" ht="17.25" x14ac:dyDescent="0.45">
      <c r="P59" s="15"/>
    </row>
    <row r="60" spans="16:16" ht="17.25" x14ac:dyDescent="0.45">
      <c r="P60" s="15"/>
    </row>
    <row r="61" spans="16:16" ht="17.25" x14ac:dyDescent="0.45">
      <c r="P61" s="15"/>
    </row>
    <row r="62" spans="16:16" ht="17.25" x14ac:dyDescent="0.45">
      <c r="P62" s="15"/>
    </row>
    <row r="63" spans="16:16" ht="17.25" x14ac:dyDescent="0.45">
      <c r="P63" s="15"/>
    </row>
    <row r="64" spans="16:16" ht="17.25" x14ac:dyDescent="0.45">
      <c r="P64" s="15"/>
    </row>
    <row r="65" spans="16:16" ht="17.25" x14ac:dyDescent="0.45">
      <c r="P65" s="15"/>
    </row>
    <row r="66" spans="16:16" ht="17.25" x14ac:dyDescent="0.45">
      <c r="P66" s="15"/>
    </row>
    <row r="67" spans="16:16" ht="17.25" x14ac:dyDescent="0.45">
      <c r="P67" s="15"/>
    </row>
    <row r="68" spans="16:16" ht="17.25" x14ac:dyDescent="0.45">
      <c r="P68" s="15"/>
    </row>
    <row r="69" spans="16:16" ht="17.25" x14ac:dyDescent="0.45">
      <c r="P69" s="15"/>
    </row>
    <row r="70" spans="16:16" ht="17.25" x14ac:dyDescent="0.45">
      <c r="P70" s="15"/>
    </row>
    <row r="71" spans="16:16" ht="17.25" x14ac:dyDescent="0.45">
      <c r="P71" s="15"/>
    </row>
    <row r="72" spans="16:16" ht="17.25" x14ac:dyDescent="0.45">
      <c r="P72" s="15"/>
    </row>
    <row r="73" spans="16:16" ht="17.25" x14ac:dyDescent="0.45">
      <c r="P73" s="15"/>
    </row>
    <row r="74" spans="16:16" ht="17.25" x14ac:dyDescent="0.45">
      <c r="P74" s="15"/>
    </row>
    <row r="75" spans="16:16" ht="17.25" x14ac:dyDescent="0.45">
      <c r="P75" s="15"/>
    </row>
    <row r="76" spans="16:16" ht="17.25" x14ac:dyDescent="0.45">
      <c r="P76" s="15"/>
    </row>
    <row r="77" spans="16:16" ht="17.25" x14ac:dyDescent="0.45">
      <c r="P77" s="15"/>
    </row>
    <row r="78" spans="16:16" ht="17.25" x14ac:dyDescent="0.45">
      <c r="P78" s="15"/>
    </row>
    <row r="79" spans="16:16" ht="17.25" x14ac:dyDescent="0.45">
      <c r="P79" s="15"/>
    </row>
    <row r="80" spans="16:16" ht="17.25" x14ac:dyDescent="0.45">
      <c r="P80" s="15"/>
    </row>
    <row r="81" spans="16:16" ht="17.25" x14ac:dyDescent="0.45">
      <c r="P81" s="15"/>
    </row>
    <row r="82" spans="16:16" ht="17.25" x14ac:dyDescent="0.45">
      <c r="P82" s="15"/>
    </row>
    <row r="83" spans="16:16" ht="17.25" x14ac:dyDescent="0.45">
      <c r="P83" s="15"/>
    </row>
    <row r="84" spans="16:16" ht="17.25" x14ac:dyDescent="0.45">
      <c r="P84" s="15"/>
    </row>
    <row r="85" spans="16:16" ht="17.25" x14ac:dyDescent="0.45">
      <c r="P85" s="15"/>
    </row>
    <row r="86" spans="16:16" ht="17.25" x14ac:dyDescent="0.45">
      <c r="P86" s="15"/>
    </row>
    <row r="87" spans="16:16" ht="17.25" x14ac:dyDescent="0.45">
      <c r="P87" s="15"/>
    </row>
    <row r="88" spans="16:16" ht="17.25" x14ac:dyDescent="0.45">
      <c r="P88" s="15"/>
    </row>
    <row r="89" spans="16:16" ht="17.25" x14ac:dyDescent="0.45">
      <c r="P89" s="15"/>
    </row>
    <row r="90" spans="16:16" ht="17.25" x14ac:dyDescent="0.45">
      <c r="P90" s="15"/>
    </row>
    <row r="91" spans="16:16" ht="17.25" x14ac:dyDescent="0.45">
      <c r="P91" s="15"/>
    </row>
    <row r="92" spans="16:16" ht="17.25" x14ac:dyDescent="0.45">
      <c r="P92" s="15"/>
    </row>
    <row r="93" spans="16:16" ht="17.25" x14ac:dyDescent="0.45">
      <c r="P93" s="15"/>
    </row>
    <row r="94" spans="16:16" ht="17.25" x14ac:dyDescent="0.45">
      <c r="P94" s="15"/>
    </row>
    <row r="95" spans="16:16" ht="17.25" x14ac:dyDescent="0.45">
      <c r="P95" s="15"/>
    </row>
    <row r="96" spans="16:16" ht="17.25" x14ac:dyDescent="0.45">
      <c r="P96" s="15"/>
    </row>
    <row r="97" spans="16:16" ht="17.25" x14ac:dyDescent="0.45">
      <c r="P97" s="15"/>
    </row>
    <row r="98" spans="16:16" ht="17.25" x14ac:dyDescent="0.45">
      <c r="P98" s="15"/>
    </row>
    <row r="99" spans="16:16" ht="17.25" x14ac:dyDescent="0.45">
      <c r="P99" s="15"/>
    </row>
    <row r="100" spans="16:16" ht="17.25" x14ac:dyDescent="0.45">
      <c r="P100" s="15"/>
    </row>
    <row r="101" spans="16:16" ht="17.25" x14ac:dyDescent="0.45">
      <c r="P101" s="15"/>
    </row>
    <row r="102" spans="16:16" ht="17.25" x14ac:dyDescent="0.45">
      <c r="P102" s="15"/>
    </row>
    <row r="103" spans="16:16" ht="17.25" x14ac:dyDescent="0.45">
      <c r="P103" s="15"/>
    </row>
    <row r="104" spans="16:16" ht="17.25" x14ac:dyDescent="0.45">
      <c r="P104" s="15"/>
    </row>
    <row r="105" spans="16:16" ht="17.25" x14ac:dyDescent="0.45">
      <c r="P105" s="15"/>
    </row>
    <row r="106" spans="16:16" ht="17.25" x14ac:dyDescent="0.45">
      <c r="P106" s="15"/>
    </row>
    <row r="107" spans="16:16" ht="17.25" x14ac:dyDescent="0.45">
      <c r="P107" s="15"/>
    </row>
    <row r="108" spans="16:16" ht="17.25" x14ac:dyDescent="0.45">
      <c r="P108" s="15"/>
    </row>
    <row r="109" spans="16:16" ht="17.25" x14ac:dyDescent="0.45">
      <c r="P109" s="15"/>
    </row>
    <row r="110" spans="16:16" ht="17.25" x14ac:dyDescent="0.45">
      <c r="P110" s="15"/>
    </row>
    <row r="111" spans="16:16" ht="17.25" x14ac:dyDescent="0.45">
      <c r="P111" s="15"/>
    </row>
    <row r="112" spans="16:16" ht="17.25" x14ac:dyDescent="0.45">
      <c r="P112" s="15"/>
    </row>
    <row r="113" spans="16:16" ht="17.25" x14ac:dyDescent="0.45">
      <c r="P113" s="15"/>
    </row>
    <row r="114" spans="16:16" ht="17.25" x14ac:dyDescent="0.45">
      <c r="P114" s="15"/>
    </row>
    <row r="115" spans="16:16" ht="17.25" x14ac:dyDescent="0.45">
      <c r="P115" s="15"/>
    </row>
    <row r="116" spans="16:16" ht="17.25" x14ac:dyDescent="0.45">
      <c r="P116" s="15"/>
    </row>
    <row r="117" spans="16:16" ht="17.25" x14ac:dyDescent="0.45">
      <c r="P117" s="15"/>
    </row>
    <row r="118" spans="16:16" ht="17.25" x14ac:dyDescent="0.45">
      <c r="P118" s="15"/>
    </row>
    <row r="119" spans="16:16" ht="17.25" x14ac:dyDescent="0.45">
      <c r="P119" s="15"/>
    </row>
    <row r="120" spans="16:16" ht="17.25" x14ac:dyDescent="0.45">
      <c r="P120" s="15"/>
    </row>
    <row r="121" spans="16:16" ht="17.25" x14ac:dyDescent="0.45">
      <c r="P121" s="15"/>
    </row>
    <row r="122" spans="16:16" ht="17.25" x14ac:dyDescent="0.45">
      <c r="P122" s="15"/>
    </row>
    <row r="123" spans="16:16" ht="17.25" x14ac:dyDescent="0.45">
      <c r="P123" s="15"/>
    </row>
    <row r="124" spans="16:16" ht="17.25" x14ac:dyDescent="0.45">
      <c r="P124" s="15"/>
    </row>
    <row r="125" spans="16:16" ht="17.25" x14ac:dyDescent="0.45">
      <c r="P125" s="15"/>
    </row>
    <row r="126" spans="16:16" ht="17.25" x14ac:dyDescent="0.45">
      <c r="P126" s="15"/>
    </row>
    <row r="127" spans="16:16" ht="17.25" x14ac:dyDescent="0.45">
      <c r="P127" s="15"/>
    </row>
    <row r="128" spans="16:16" ht="17.25" x14ac:dyDescent="0.45">
      <c r="P128" s="15"/>
    </row>
    <row r="129" spans="16:16" ht="17.25" x14ac:dyDescent="0.45">
      <c r="P129" s="15"/>
    </row>
    <row r="130" spans="16:16" ht="17.25" x14ac:dyDescent="0.45">
      <c r="P130" s="15"/>
    </row>
    <row r="131" spans="16:16" ht="17.25" x14ac:dyDescent="0.45">
      <c r="P131" s="15"/>
    </row>
    <row r="132" spans="16:16" ht="17.25" x14ac:dyDescent="0.45">
      <c r="P132" s="15"/>
    </row>
    <row r="133" spans="16:16" ht="17.25" x14ac:dyDescent="0.45">
      <c r="P133" s="15"/>
    </row>
    <row r="134" spans="16:16" ht="17.25" x14ac:dyDescent="0.45">
      <c r="P134" s="15"/>
    </row>
    <row r="135" spans="16:16" ht="17.25" x14ac:dyDescent="0.45">
      <c r="P135" s="15"/>
    </row>
    <row r="136" spans="16:16" ht="17.25" x14ac:dyDescent="0.45">
      <c r="P136" s="15"/>
    </row>
    <row r="137" spans="16:16" ht="17.25" x14ac:dyDescent="0.45">
      <c r="P137" s="15"/>
    </row>
    <row r="138" spans="16:16" ht="17.25" x14ac:dyDescent="0.45">
      <c r="P138" s="15"/>
    </row>
    <row r="139" spans="16:16" ht="17.25" x14ac:dyDescent="0.45">
      <c r="P139" s="15"/>
    </row>
    <row r="140" spans="16:16" ht="17.25" x14ac:dyDescent="0.45">
      <c r="P140" s="15"/>
    </row>
    <row r="141" spans="16:16" ht="17.25" x14ac:dyDescent="0.45">
      <c r="P141" s="15"/>
    </row>
    <row r="142" spans="16:16" ht="17.25" x14ac:dyDescent="0.45">
      <c r="P142" s="15"/>
    </row>
    <row r="143" spans="16:16" ht="17.25" x14ac:dyDescent="0.45">
      <c r="P143" s="15"/>
    </row>
    <row r="144" spans="16:16" ht="17.25" x14ac:dyDescent="0.45">
      <c r="P144" s="15"/>
    </row>
    <row r="145" spans="16:16" ht="17.25" x14ac:dyDescent="0.45">
      <c r="P145" s="15"/>
    </row>
    <row r="146" spans="16:16" ht="17.25" x14ac:dyDescent="0.45">
      <c r="P146" s="15"/>
    </row>
    <row r="147" spans="16:16" ht="17.25" x14ac:dyDescent="0.45">
      <c r="P147" s="15"/>
    </row>
    <row r="148" spans="16:16" ht="17.25" x14ac:dyDescent="0.45">
      <c r="P148" s="15"/>
    </row>
    <row r="149" spans="16:16" ht="17.25" x14ac:dyDescent="0.45">
      <c r="P149" s="15"/>
    </row>
    <row r="150" spans="16:16" ht="17.25" x14ac:dyDescent="0.45">
      <c r="P150" s="15"/>
    </row>
    <row r="151" spans="16:16" ht="17.25" x14ac:dyDescent="0.45">
      <c r="P151" s="15"/>
    </row>
    <row r="152" spans="16:16" ht="17.25" x14ac:dyDescent="0.45">
      <c r="P152" s="15"/>
    </row>
    <row r="153" spans="16:16" ht="17.25" x14ac:dyDescent="0.45">
      <c r="P153" s="15"/>
    </row>
    <row r="154" spans="16:16" ht="17.25" x14ac:dyDescent="0.45">
      <c r="P154" s="15"/>
    </row>
    <row r="155" spans="16:16" ht="17.25" x14ac:dyDescent="0.45">
      <c r="P155" s="15"/>
    </row>
    <row r="156" spans="16:16" ht="17.25" x14ac:dyDescent="0.45">
      <c r="P156" s="15"/>
    </row>
    <row r="157" spans="16:16" ht="17.25" x14ac:dyDescent="0.45">
      <c r="P157" s="15"/>
    </row>
    <row r="158" spans="16:16" ht="17.25" x14ac:dyDescent="0.45">
      <c r="P158" s="15"/>
    </row>
    <row r="159" spans="16:16" ht="17.25" x14ac:dyDescent="0.45">
      <c r="P159" s="15"/>
    </row>
    <row r="160" spans="16:16" ht="17.25" x14ac:dyDescent="0.45">
      <c r="P160" s="15"/>
    </row>
    <row r="161" spans="16:16" ht="17.25" x14ac:dyDescent="0.45">
      <c r="P161" s="15"/>
    </row>
    <row r="162" spans="16:16" ht="17.25" x14ac:dyDescent="0.45">
      <c r="P162" s="15"/>
    </row>
    <row r="163" spans="16:16" ht="17.25" x14ac:dyDescent="0.45">
      <c r="P163" s="15"/>
    </row>
    <row r="164" spans="16:16" ht="17.25" x14ac:dyDescent="0.45">
      <c r="P164" s="15"/>
    </row>
    <row r="165" spans="16:16" ht="17.25" x14ac:dyDescent="0.45">
      <c r="P165" s="15"/>
    </row>
    <row r="166" spans="16:16" ht="17.25" x14ac:dyDescent="0.45">
      <c r="P166" s="15"/>
    </row>
    <row r="167" spans="16:16" ht="17.25" x14ac:dyDescent="0.45">
      <c r="P167" s="15"/>
    </row>
    <row r="168" spans="16:16" ht="17.25" x14ac:dyDescent="0.45">
      <c r="P168" s="15"/>
    </row>
    <row r="169" spans="16:16" ht="17.25" x14ac:dyDescent="0.45">
      <c r="P169" s="15"/>
    </row>
    <row r="170" spans="16:16" ht="17.25" x14ac:dyDescent="0.45">
      <c r="P170" s="15"/>
    </row>
    <row r="171" spans="16:16" ht="17.25" x14ac:dyDescent="0.45">
      <c r="P171" s="15"/>
    </row>
    <row r="172" spans="16:16" ht="17.25" x14ac:dyDescent="0.45">
      <c r="P172" s="15"/>
    </row>
    <row r="173" spans="16:16" ht="17.25" x14ac:dyDescent="0.45">
      <c r="P173" s="15"/>
    </row>
    <row r="174" spans="16:16" ht="17.25" x14ac:dyDescent="0.45">
      <c r="P174" s="15"/>
    </row>
    <row r="175" spans="16:16" ht="17.25" x14ac:dyDescent="0.45">
      <c r="P175" s="15"/>
    </row>
    <row r="176" spans="16:16" ht="17.25" x14ac:dyDescent="0.45">
      <c r="P176" s="15"/>
    </row>
    <row r="177" spans="16:16" ht="17.25" x14ac:dyDescent="0.45">
      <c r="P177" s="15"/>
    </row>
    <row r="178" spans="16:16" ht="17.25" x14ac:dyDescent="0.45">
      <c r="P178" s="15"/>
    </row>
    <row r="179" spans="16:16" ht="17.25" x14ac:dyDescent="0.45">
      <c r="P179" s="15"/>
    </row>
    <row r="180" spans="16:16" ht="17.25" x14ac:dyDescent="0.45">
      <c r="P180" s="15"/>
    </row>
    <row r="181" spans="16:16" ht="17.25" x14ac:dyDescent="0.45">
      <c r="P181" s="15"/>
    </row>
    <row r="182" spans="16:16" ht="17.25" x14ac:dyDescent="0.45">
      <c r="P182" s="15"/>
    </row>
    <row r="183" spans="16:16" ht="17.25" x14ac:dyDescent="0.45">
      <c r="P183" s="15"/>
    </row>
    <row r="184" spans="16:16" ht="17.25" x14ac:dyDescent="0.45">
      <c r="P184" s="15"/>
    </row>
    <row r="185" spans="16:16" ht="17.25" x14ac:dyDescent="0.45">
      <c r="P185" s="15"/>
    </row>
    <row r="186" spans="16:16" ht="17.25" x14ac:dyDescent="0.45">
      <c r="P186" s="15"/>
    </row>
    <row r="187" spans="16:16" ht="17.25" x14ac:dyDescent="0.45">
      <c r="P187" s="15"/>
    </row>
    <row r="188" spans="16:16" ht="17.25" x14ac:dyDescent="0.45">
      <c r="P188" s="15"/>
    </row>
    <row r="189" spans="16:16" ht="17.25" x14ac:dyDescent="0.45">
      <c r="P189" s="15"/>
    </row>
    <row r="190" spans="16:16" ht="17.25" x14ac:dyDescent="0.45">
      <c r="P190" s="15"/>
    </row>
    <row r="191" spans="16:16" ht="17.25" x14ac:dyDescent="0.45">
      <c r="P191" s="15"/>
    </row>
    <row r="192" spans="16:16" ht="17.25" x14ac:dyDescent="0.45">
      <c r="P192" s="15"/>
    </row>
    <row r="193" spans="16:16" ht="17.25" x14ac:dyDescent="0.45">
      <c r="P193" s="15"/>
    </row>
    <row r="194" spans="16:16" ht="17.25" x14ac:dyDescent="0.45">
      <c r="P194" s="15"/>
    </row>
    <row r="195" spans="16:16" ht="17.25" x14ac:dyDescent="0.45">
      <c r="P195" s="15"/>
    </row>
    <row r="196" spans="16:16" ht="17.25" x14ac:dyDescent="0.45">
      <c r="P196" s="15"/>
    </row>
    <row r="197" spans="16:16" ht="17.25" x14ac:dyDescent="0.45">
      <c r="P197" s="15"/>
    </row>
    <row r="198" spans="16:16" ht="17.25" x14ac:dyDescent="0.45">
      <c r="P198" s="15"/>
    </row>
    <row r="199" spans="16:16" ht="17.25" x14ac:dyDescent="0.45">
      <c r="P199" s="15"/>
    </row>
    <row r="200" spans="16:16" ht="17.25" x14ac:dyDescent="0.45">
      <c r="P200" s="15"/>
    </row>
    <row r="201" spans="16:16" ht="17.25" x14ac:dyDescent="0.45">
      <c r="P201" s="15"/>
    </row>
    <row r="202" spans="16:16" ht="17.25" x14ac:dyDescent="0.45">
      <c r="P202" s="15"/>
    </row>
    <row r="203" spans="16:16" ht="17.25" x14ac:dyDescent="0.45">
      <c r="P203" s="15"/>
    </row>
    <row r="204" spans="16:16" ht="17.25" x14ac:dyDescent="0.45">
      <c r="P204" s="15"/>
    </row>
    <row r="205" spans="16:16" ht="17.25" x14ac:dyDescent="0.45">
      <c r="P205" s="15"/>
    </row>
    <row r="206" spans="16:16" ht="17.25" x14ac:dyDescent="0.45">
      <c r="P206" s="15"/>
    </row>
    <row r="207" spans="16:16" ht="17.25" x14ac:dyDescent="0.45">
      <c r="P207" s="15"/>
    </row>
    <row r="208" spans="16:16" ht="17.25" x14ac:dyDescent="0.45">
      <c r="P208" s="15"/>
    </row>
    <row r="209" spans="16:16" ht="17.25" x14ac:dyDescent="0.45">
      <c r="P209" s="15"/>
    </row>
    <row r="210" spans="16:16" ht="17.25" x14ac:dyDescent="0.45">
      <c r="P210" s="15"/>
    </row>
    <row r="211" spans="16:16" ht="17.25" x14ac:dyDescent="0.45">
      <c r="P211" s="15"/>
    </row>
    <row r="212" spans="16:16" ht="17.25" x14ac:dyDescent="0.45">
      <c r="P212" s="15"/>
    </row>
    <row r="213" spans="16:16" ht="17.25" x14ac:dyDescent="0.45">
      <c r="P213" s="15"/>
    </row>
    <row r="214" spans="16:16" ht="17.25" x14ac:dyDescent="0.45">
      <c r="P214" s="15"/>
    </row>
    <row r="215" spans="16:16" ht="17.25" x14ac:dyDescent="0.45">
      <c r="P215" s="15"/>
    </row>
    <row r="216" spans="16:16" ht="17.25" x14ac:dyDescent="0.45">
      <c r="P216" s="15"/>
    </row>
    <row r="217" spans="16:16" ht="17.25" x14ac:dyDescent="0.45">
      <c r="P217" s="15"/>
    </row>
    <row r="218" spans="16:16" ht="17.25" x14ac:dyDescent="0.45">
      <c r="P218" s="15"/>
    </row>
    <row r="219" spans="16:16" ht="17.25" x14ac:dyDescent="0.45">
      <c r="P219" s="15"/>
    </row>
    <row r="220" spans="16:16" ht="17.25" x14ac:dyDescent="0.45">
      <c r="P220" s="15"/>
    </row>
    <row r="221" spans="16:16" ht="17.25" x14ac:dyDescent="0.45">
      <c r="P221" s="15"/>
    </row>
    <row r="222" spans="16:16" ht="17.25" x14ac:dyDescent="0.45">
      <c r="P222" s="15"/>
    </row>
    <row r="223" spans="16:16" ht="17.25" x14ac:dyDescent="0.45">
      <c r="P223" s="15"/>
    </row>
    <row r="224" spans="16:16" ht="17.25" x14ac:dyDescent="0.45">
      <c r="P224" s="15"/>
    </row>
    <row r="225" spans="16:16" ht="17.25" x14ac:dyDescent="0.45">
      <c r="P225" s="15"/>
    </row>
    <row r="226" spans="16:16" ht="17.25" x14ac:dyDescent="0.45">
      <c r="P226" s="15"/>
    </row>
    <row r="227" spans="16:16" ht="17.25" x14ac:dyDescent="0.45">
      <c r="P227" s="15"/>
    </row>
    <row r="228" spans="16:16" ht="17.25" x14ac:dyDescent="0.45">
      <c r="P228" s="15"/>
    </row>
    <row r="229" spans="16:16" ht="17.25" x14ac:dyDescent="0.45">
      <c r="P229" s="15"/>
    </row>
    <row r="230" spans="16:16" ht="17.25" x14ac:dyDescent="0.45">
      <c r="P230" s="15"/>
    </row>
    <row r="231" spans="16:16" ht="17.25" x14ac:dyDescent="0.45">
      <c r="P231" s="15"/>
    </row>
    <row r="232" spans="16:16" ht="17.25" x14ac:dyDescent="0.45">
      <c r="P232" s="15"/>
    </row>
    <row r="233" spans="16:16" ht="17.25" x14ac:dyDescent="0.45">
      <c r="P233" s="15"/>
    </row>
    <row r="234" spans="16:16" ht="17.25" x14ac:dyDescent="0.45">
      <c r="P234" s="15"/>
    </row>
    <row r="235" spans="16:16" ht="17.25" x14ac:dyDescent="0.45">
      <c r="P235" s="15"/>
    </row>
    <row r="236" spans="16:16" ht="17.25" x14ac:dyDescent="0.45">
      <c r="P236" s="15"/>
    </row>
    <row r="237" spans="16:16" ht="17.25" x14ac:dyDescent="0.45">
      <c r="P237" s="15"/>
    </row>
    <row r="238" spans="16:16" ht="17.25" x14ac:dyDescent="0.45">
      <c r="P238" s="15"/>
    </row>
    <row r="239" spans="16:16" ht="17.25" x14ac:dyDescent="0.45">
      <c r="P239" s="15"/>
    </row>
    <row r="240" spans="16:16" ht="17.25" x14ac:dyDescent="0.45">
      <c r="P240" s="15"/>
    </row>
    <row r="241" spans="16:16" ht="17.25" x14ac:dyDescent="0.45">
      <c r="P241" s="15"/>
    </row>
    <row r="242" spans="16:16" ht="17.25" x14ac:dyDescent="0.45">
      <c r="P242" s="15"/>
    </row>
    <row r="243" spans="16:16" ht="17.25" x14ac:dyDescent="0.45">
      <c r="P243" s="15"/>
    </row>
    <row r="244" spans="16:16" ht="17.25" x14ac:dyDescent="0.45">
      <c r="P244" s="15"/>
    </row>
    <row r="245" spans="16:16" ht="17.25" x14ac:dyDescent="0.45">
      <c r="P245" s="15"/>
    </row>
    <row r="246" spans="16:16" ht="17.25" x14ac:dyDescent="0.45">
      <c r="P246" s="15"/>
    </row>
    <row r="247" spans="16:16" ht="17.25" x14ac:dyDescent="0.45">
      <c r="P247" s="15"/>
    </row>
    <row r="248" spans="16:16" ht="17.25" x14ac:dyDescent="0.45">
      <c r="P248" s="15"/>
    </row>
    <row r="249" spans="16:16" ht="17.25" x14ac:dyDescent="0.45">
      <c r="P249" s="15"/>
    </row>
    <row r="250" spans="16:16" ht="17.25" x14ac:dyDescent="0.45">
      <c r="P250" s="15"/>
    </row>
    <row r="251" spans="16:16" ht="17.25" x14ac:dyDescent="0.45">
      <c r="P251" s="15"/>
    </row>
    <row r="252" spans="16:16" ht="17.25" x14ac:dyDescent="0.45">
      <c r="P252" s="15"/>
    </row>
    <row r="253" spans="16:16" ht="17.25" x14ac:dyDescent="0.45">
      <c r="P253" s="15"/>
    </row>
    <row r="254" spans="16:16" ht="17.25" x14ac:dyDescent="0.45">
      <c r="P254" s="15"/>
    </row>
    <row r="255" spans="16:16" ht="17.25" x14ac:dyDescent="0.45">
      <c r="P255" s="15"/>
    </row>
    <row r="256" spans="16:16" ht="17.25" x14ac:dyDescent="0.45">
      <c r="P256" s="15"/>
    </row>
    <row r="257" spans="16:16" ht="17.25" x14ac:dyDescent="0.45">
      <c r="P257" s="15"/>
    </row>
    <row r="258" spans="16:16" ht="17.25" x14ac:dyDescent="0.45">
      <c r="P258" s="15"/>
    </row>
    <row r="259" spans="16:16" ht="17.25" x14ac:dyDescent="0.45">
      <c r="P259" s="15"/>
    </row>
    <row r="260" spans="16:16" ht="17.25" x14ac:dyDescent="0.45">
      <c r="P260" s="15"/>
    </row>
    <row r="261" spans="16:16" ht="17.25" x14ac:dyDescent="0.45">
      <c r="P261" s="15"/>
    </row>
    <row r="262" spans="16:16" ht="17.25" x14ac:dyDescent="0.45">
      <c r="P262" s="15"/>
    </row>
    <row r="263" spans="16:16" ht="17.25" x14ac:dyDescent="0.45">
      <c r="P263" s="15"/>
    </row>
    <row r="264" spans="16:16" ht="17.25" x14ac:dyDescent="0.45">
      <c r="P264" s="15"/>
    </row>
    <row r="265" spans="16:16" ht="17.25" x14ac:dyDescent="0.45">
      <c r="P265" s="15"/>
    </row>
    <row r="266" spans="16:16" ht="17.25" x14ac:dyDescent="0.45">
      <c r="P266" s="15"/>
    </row>
    <row r="267" spans="16:16" ht="17.25" x14ac:dyDescent="0.45">
      <c r="P267" s="15"/>
    </row>
    <row r="268" spans="16:16" ht="17.25" x14ac:dyDescent="0.45">
      <c r="P268" s="15"/>
    </row>
    <row r="269" spans="16:16" ht="17.25" x14ac:dyDescent="0.45">
      <c r="P269" s="15"/>
    </row>
    <row r="270" spans="16:16" ht="17.25" x14ac:dyDescent="0.45">
      <c r="P270" s="15"/>
    </row>
    <row r="271" spans="16:16" ht="17.25" x14ac:dyDescent="0.45">
      <c r="P271" s="15"/>
    </row>
    <row r="272" spans="16:16" ht="17.25" x14ac:dyDescent="0.45">
      <c r="P272" s="15"/>
    </row>
    <row r="273" spans="16:16" ht="17.25" x14ac:dyDescent="0.45">
      <c r="P273" s="15"/>
    </row>
    <row r="274" spans="16:16" ht="17.25" x14ac:dyDescent="0.45">
      <c r="P274" s="15"/>
    </row>
    <row r="275" spans="16:16" ht="17.25" x14ac:dyDescent="0.45">
      <c r="P275" s="15"/>
    </row>
    <row r="276" spans="16:16" ht="17.25" x14ac:dyDescent="0.45">
      <c r="P276" s="15"/>
    </row>
    <row r="277" spans="16:16" ht="17.25" x14ac:dyDescent="0.45">
      <c r="P277" s="15"/>
    </row>
    <row r="278" spans="16:16" ht="17.25" x14ac:dyDescent="0.45">
      <c r="P278" s="15"/>
    </row>
    <row r="279" spans="16:16" ht="17.25" x14ac:dyDescent="0.45">
      <c r="P279" s="15"/>
    </row>
    <row r="280" spans="16:16" ht="17.25" x14ac:dyDescent="0.45">
      <c r="P280" s="15"/>
    </row>
    <row r="281" spans="16:16" ht="17.25" x14ac:dyDescent="0.45">
      <c r="P281" s="15"/>
    </row>
    <row r="282" spans="16:16" ht="17.25" x14ac:dyDescent="0.45">
      <c r="P282" s="15"/>
    </row>
    <row r="283" spans="16:16" ht="17.25" x14ac:dyDescent="0.45">
      <c r="P283" s="15"/>
    </row>
    <row r="284" spans="16:16" ht="17.25" x14ac:dyDescent="0.45">
      <c r="P284" s="15"/>
    </row>
    <row r="285" spans="16:16" ht="17.25" x14ac:dyDescent="0.45">
      <c r="P285" s="15"/>
    </row>
    <row r="286" spans="16:16" ht="17.25" x14ac:dyDescent="0.45">
      <c r="P286" s="15"/>
    </row>
    <row r="287" spans="16:16" ht="17.25" x14ac:dyDescent="0.45">
      <c r="P287" s="15"/>
    </row>
    <row r="288" spans="16:16" ht="17.25" x14ac:dyDescent="0.45">
      <c r="P288" s="15"/>
    </row>
    <row r="289" spans="16:16" ht="17.25" x14ac:dyDescent="0.45">
      <c r="P289" s="15"/>
    </row>
    <row r="290" spans="16:16" ht="17.25" x14ac:dyDescent="0.45">
      <c r="P290" s="15"/>
    </row>
    <row r="291" spans="16:16" ht="17.25" x14ac:dyDescent="0.45">
      <c r="P291" s="15"/>
    </row>
    <row r="292" spans="16:16" ht="17.25" x14ac:dyDescent="0.45">
      <c r="P292" s="15"/>
    </row>
    <row r="293" spans="16:16" ht="17.25" x14ac:dyDescent="0.45">
      <c r="P293" s="15"/>
    </row>
    <row r="294" spans="16:16" ht="17.25" x14ac:dyDescent="0.45">
      <c r="P294" s="15"/>
    </row>
    <row r="295" spans="16:16" ht="17.25" x14ac:dyDescent="0.45">
      <c r="P295" s="15"/>
    </row>
    <row r="296" spans="16:16" ht="17.25" x14ac:dyDescent="0.45">
      <c r="P296" s="15"/>
    </row>
    <row r="297" spans="16:16" ht="17.25" x14ac:dyDescent="0.45">
      <c r="P297" s="15"/>
    </row>
    <row r="298" spans="16:16" ht="17.25" x14ac:dyDescent="0.45">
      <c r="P298" s="15"/>
    </row>
    <row r="299" spans="16:16" ht="17.25" x14ac:dyDescent="0.45">
      <c r="P299" s="15"/>
    </row>
    <row r="300" spans="16:16" ht="17.25" x14ac:dyDescent="0.45">
      <c r="P300" s="15"/>
    </row>
    <row r="301" spans="16:16" ht="17.25" x14ac:dyDescent="0.45">
      <c r="P301" s="15"/>
    </row>
    <row r="302" spans="16:16" ht="17.25" x14ac:dyDescent="0.45">
      <c r="P302" s="15"/>
    </row>
    <row r="303" spans="16:16" ht="17.25" x14ac:dyDescent="0.45">
      <c r="P303" s="15"/>
    </row>
    <row r="304" spans="16:16" ht="17.25" x14ac:dyDescent="0.45">
      <c r="P304" s="15"/>
    </row>
    <row r="305" spans="16:16" ht="17.25" x14ac:dyDescent="0.45">
      <c r="P305" s="15"/>
    </row>
    <row r="306" spans="16:16" ht="17.25" x14ac:dyDescent="0.45">
      <c r="P306" s="15"/>
    </row>
    <row r="307" spans="16:16" ht="17.25" x14ac:dyDescent="0.45">
      <c r="P307" s="15"/>
    </row>
    <row r="308" spans="16:16" ht="17.25" x14ac:dyDescent="0.45">
      <c r="P308" s="15"/>
    </row>
    <row r="309" spans="16:16" ht="17.25" x14ac:dyDescent="0.45">
      <c r="P309" s="15"/>
    </row>
    <row r="310" spans="16:16" ht="17.25" x14ac:dyDescent="0.45">
      <c r="P310" s="15"/>
    </row>
    <row r="311" spans="16:16" ht="17.25" x14ac:dyDescent="0.45">
      <c r="P311" s="15"/>
    </row>
    <row r="312" spans="16:16" ht="17.25" x14ac:dyDescent="0.45">
      <c r="P312" s="15"/>
    </row>
    <row r="313" spans="16:16" ht="17.25" x14ac:dyDescent="0.45">
      <c r="P313" s="15"/>
    </row>
    <row r="314" spans="16:16" ht="17.25" x14ac:dyDescent="0.45">
      <c r="P314" s="15"/>
    </row>
    <row r="315" spans="16:16" ht="17.25" x14ac:dyDescent="0.45">
      <c r="P315" s="15"/>
    </row>
    <row r="316" spans="16:16" ht="17.25" x14ac:dyDescent="0.45">
      <c r="P316" s="15"/>
    </row>
    <row r="317" spans="16:16" ht="17.25" x14ac:dyDescent="0.45">
      <c r="P317" s="15"/>
    </row>
    <row r="318" spans="16:16" ht="17.25" x14ac:dyDescent="0.45">
      <c r="P318" s="15"/>
    </row>
    <row r="319" spans="16:16" ht="17.25" x14ac:dyDescent="0.45">
      <c r="P319" s="15"/>
    </row>
    <row r="320" spans="16:16" ht="17.25" x14ac:dyDescent="0.45">
      <c r="P320" s="15"/>
    </row>
    <row r="321" spans="16:16" ht="17.25" x14ac:dyDescent="0.45">
      <c r="P321" s="15"/>
    </row>
    <row r="322" spans="16:16" ht="17.25" x14ac:dyDescent="0.45">
      <c r="P322" s="15"/>
    </row>
    <row r="323" spans="16:16" ht="17.25" x14ac:dyDescent="0.45">
      <c r="P323" s="15"/>
    </row>
    <row r="324" spans="16:16" ht="17.25" x14ac:dyDescent="0.45">
      <c r="P324" s="15"/>
    </row>
    <row r="325" spans="16:16" ht="17.25" x14ac:dyDescent="0.45">
      <c r="P325" s="15"/>
    </row>
    <row r="326" spans="16:16" ht="17.25" x14ac:dyDescent="0.45">
      <c r="P326" s="15"/>
    </row>
    <row r="327" spans="16:16" ht="17.25" x14ac:dyDescent="0.45">
      <c r="P327" s="15"/>
    </row>
    <row r="328" spans="16:16" ht="17.25" x14ac:dyDescent="0.45">
      <c r="P328" s="15"/>
    </row>
    <row r="329" spans="16:16" ht="17.25" x14ac:dyDescent="0.45">
      <c r="P329" s="15"/>
    </row>
    <row r="330" spans="16:16" ht="17.25" x14ac:dyDescent="0.45">
      <c r="P330" s="15"/>
    </row>
    <row r="331" spans="16:16" ht="17.25" x14ac:dyDescent="0.45">
      <c r="P331" s="15"/>
    </row>
    <row r="332" spans="16:16" ht="17.25" x14ac:dyDescent="0.45">
      <c r="P332" s="15"/>
    </row>
    <row r="333" spans="16:16" ht="17.25" x14ac:dyDescent="0.45">
      <c r="P333" s="15"/>
    </row>
    <row r="334" spans="16:16" ht="17.25" x14ac:dyDescent="0.45">
      <c r="P334" s="15"/>
    </row>
    <row r="335" spans="16:16" ht="17.25" x14ac:dyDescent="0.45">
      <c r="P335" s="15"/>
    </row>
    <row r="336" spans="16:16" ht="17.25" x14ac:dyDescent="0.45">
      <c r="P336" s="15"/>
    </row>
    <row r="337" spans="16:16" ht="17.25" x14ac:dyDescent="0.45">
      <c r="P337" s="15"/>
    </row>
    <row r="338" spans="16:16" ht="17.25" x14ac:dyDescent="0.45">
      <c r="P338" s="15"/>
    </row>
    <row r="339" spans="16:16" ht="17.25" x14ac:dyDescent="0.45">
      <c r="P339" s="15"/>
    </row>
    <row r="340" spans="16:16" ht="17.25" x14ac:dyDescent="0.45">
      <c r="P340" s="15"/>
    </row>
    <row r="341" spans="16:16" ht="17.25" x14ac:dyDescent="0.45">
      <c r="P341" s="15"/>
    </row>
    <row r="342" spans="16:16" ht="17.25" x14ac:dyDescent="0.45">
      <c r="P342" s="15"/>
    </row>
    <row r="343" spans="16:16" ht="17.25" x14ac:dyDescent="0.45">
      <c r="P343" s="15"/>
    </row>
    <row r="344" spans="16:16" ht="17.25" x14ac:dyDescent="0.45">
      <c r="P344" s="15"/>
    </row>
    <row r="345" spans="16:16" ht="17.25" x14ac:dyDescent="0.45">
      <c r="P345" s="15"/>
    </row>
    <row r="346" spans="16:16" ht="17.25" x14ac:dyDescent="0.45">
      <c r="P346" s="15"/>
    </row>
    <row r="347" spans="16:16" ht="17.25" x14ac:dyDescent="0.45">
      <c r="P347" s="15"/>
    </row>
    <row r="348" spans="16:16" ht="17.25" x14ac:dyDescent="0.45">
      <c r="P348" s="15"/>
    </row>
    <row r="349" spans="16:16" ht="17.25" x14ac:dyDescent="0.45">
      <c r="P349" s="15"/>
    </row>
    <row r="350" spans="16:16" ht="17.25" x14ac:dyDescent="0.45">
      <c r="P350" s="15"/>
    </row>
    <row r="351" spans="16:16" ht="17.25" x14ac:dyDescent="0.45">
      <c r="P351" s="15"/>
    </row>
    <row r="352" spans="16:16" ht="17.25" x14ac:dyDescent="0.45">
      <c r="P352" s="15"/>
    </row>
    <row r="353" spans="16:16" ht="17.25" x14ac:dyDescent="0.45">
      <c r="P353" s="15"/>
    </row>
    <row r="354" spans="16:16" ht="17.25" x14ac:dyDescent="0.45">
      <c r="P354" s="15"/>
    </row>
    <row r="355" spans="16:16" ht="17.25" x14ac:dyDescent="0.45">
      <c r="P355" s="15"/>
    </row>
    <row r="356" spans="16:16" ht="17.25" x14ac:dyDescent="0.45">
      <c r="P356" s="15"/>
    </row>
    <row r="357" spans="16:16" ht="17.25" x14ac:dyDescent="0.45">
      <c r="P357" s="15"/>
    </row>
    <row r="358" spans="16:16" ht="17.25" x14ac:dyDescent="0.45">
      <c r="P358" s="15"/>
    </row>
    <row r="359" spans="16:16" ht="17.25" x14ac:dyDescent="0.45">
      <c r="P359" s="15"/>
    </row>
    <row r="360" spans="16:16" ht="17.25" x14ac:dyDescent="0.45">
      <c r="P360" s="15"/>
    </row>
    <row r="361" spans="16:16" ht="17.25" x14ac:dyDescent="0.45">
      <c r="P361" s="15"/>
    </row>
    <row r="362" spans="16:16" ht="17.25" x14ac:dyDescent="0.45">
      <c r="P362" s="15"/>
    </row>
    <row r="363" spans="16:16" ht="17.25" x14ac:dyDescent="0.45">
      <c r="P363" s="15"/>
    </row>
    <row r="364" spans="16:16" ht="17.25" x14ac:dyDescent="0.45">
      <c r="P364" s="15"/>
    </row>
    <row r="365" spans="16:16" ht="17.25" x14ac:dyDescent="0.45">
      <c r="P365" s="15"/>
    </row>
    <row r="366" spans="16:16" ht="17.25" x14ac:dyDescent="0.45">
      <c r="P366" s="15"/>
    </row>
    <row r="367" spans="16:16" ht="17.25" x14ac:dyDescent="0.45">
      <c r="P367" s="15"/>
    </row>
    <row r="368" spans="16:16" ht="17.25" x14ac:dyDescent="0.45">
      <c r="P368" s="15"/>
    </row>
    <row r="369" spans="16:16" ht="17.25" x14ac:dyDescent="0.45">
      <c r="P369" s="15"/>
    </row>
    <row r="370" spans="16:16" ht="17.25" x14ac:dyDescent="0.45">
      <c r="P370" s="15"/>
    </row>
    <row r="371" spans="16:16" ht="17.25" x14ac:dyDescent="0.45">
      <c r="P371" s="15"/>
    </row>
    <row r="372" spans="16:16" ht="17.25" x14ac:dyDescent="0.45">
      <c r="P372" s="15"/>
    </row>
    <row r="373" spans="16:16" ht="17.25" x14ac:dyDescent="0.45">
      <c r="P373" s="15"/>
    </row>
    <row r="374" spans="16:16" ht="17.25" x14ac:dyDescent="0.45">
      <c r="P374" s="15"/>
    </row>
    <row r="375" spans="16:16" ht="17.25" x14ac:dyDescent="0.45">
      <c r="P375" s="15"/>
    </row>
    <row r="376" spans="16:16" ht="17.25" x14ac:dyDescent="0.45">
      <c r="P376" s="15"/>
    </row>
    <row r="377" spans="16:16" ht="17.25" x14ac:dyDescent="0.45">
      <c r="P377" s="15"/>
    </row>
    <row r="378" spans="16:16" ht="17.25" x14ac:dyDescent="0.45">
      <c r="P378" s="15"/>
    </row>
    <row r="379" spans="16:16" ht="17.25" x14ac:dyDescent="0.45">
      <c r="P379" s="15"/>
    </row>
    <row r="380" spans="16:16" ht="17.25" x14ac:dyDescent="0.45">
      <c r="P380" s="15"/>
    </row>
    <row r="381" spans="16:16" ht="17.25" x14ac:dyDescent="0.45">
      <c r="P381" s="15"/>
    </row>
    <row r="382" spans="16:16" ht="17.25" x14ac:dyDescent="0.45">
      <c r="P382" s="15"/>
    </row>
    <row r="383" spans="16:16" ht="17.25" x14ac:dyDescent="0.45">
      <c r="P383" s="15"/>
    </row>
    <row r="384" spans="16:16" ht="17.25" x14ac:dyDescent="0.45">
      <c r="P384" s="15"/>
    </row>
    <row r="385" spans="16:16" ht="17.25" x14ac:dyDescent="0.45">
      <c r="P385" s="15"/>
    </row>
    <row r="386" spans="16:16" ht="17.25" x14ac:dyDescent="0.45">
      <c r="P386" s="15"/>
    </row>
    <row r="387" spans="16:16" ht="17.25" x14ac:dyDescent="0.45">
      <c r="P387" s="15"/>
    </row>
    <row r="388" spans="16:16" ht="17.25" x14ac:dyDescent="0.45">
      <c r="P388" s="15"/>
    </row>
    <row r="389" spans="16:16" ht="17.25" x14ac:dyDescent="0.45">
      <c r="P389" s="15"/>
    </row>
    <row r="390" spans="16:16" ht="17.25" x14ac:dyDescent="0.45">
      <c r="P390" s="15"/>
    </row>
    <row r="391" spans="16:16" ht="17.25" x14ac:dyDescent="0.45">
      <c r="P391" s="15"/>
    </row>
    <row r="392" spans="16:16" ht="17.25" x14ac:dyDescent="0.45">
      <c r="P392" s="15"/>
    </row>
    <row r="393" spans="16:16" ht="17.25" x14ac:dyDescent="0.45">
      <c r="P393" s="15"/>
    </row>
    <row r="394" spans="16:16" ht="17.25" x14ac:dyDescent="0.45">
      <c r="P394" s="15"/>
    </row>
    <row r="395" spans="16:16" ht="17.25" x14ac:dyDescent="0.45">
      <c r="P395" s="15"/>
    </row>
    <row r="396" spans="16:16" ht="17.25" x14ac:dyDescent="0.45">
      <c r="P396" s="15"/>
    </row>
    <row r="397" spans="16:16" ht="17.25" x14ac:dyDescent="0.45">
      <c r="P397" s="15"/>
    </row>
    <row r="398" spans="16:16" ht="17.25" x14ac:dyDescent="0.45">
      <c r="P398" s="15"/>
    </row>
    <row r="399" spans="16:16" ht="17.25" x14ac:dyDescent="0.45">
      <c r="P399" s="15"/>
    </row>
    <row r="400" spans="16:16" ht="17.25" x14ac:dyDescent="0.45">
      <c r="P400" s="15"/>
    </row>
    <row r="401" spans="16:16" ht="17.25" x14ac:dyDescent="0.45">
      <c r="P401" s="15"/>
    </row>
    <row r="402" spans="16:16" ht="17.25" x14ac:dyDescent="0.45">
      <c r="P402" s="15"/>
    </row>
    <row r="403" spans="16:16" ht="17.25" x14ac:dyDescent="0.45">
      <c r="P403" s="15"/>
    </row>
    <row r="404" spans="16:16" ht="17.25" x14ac:dyDescent="0.45">
      <c r="P404" s="15"/>
    </row>
    <row r="405" spans="16:16" ht="17.25" x14ac:dyDescent="0.45">
      <c r="P405" s="15"/>
    </row>
    <row r="406" spans="16:16" ht="17.25" x14ac:dyDescent="0.45">
      <c r="P406" s="15"/>
    </row>
    <row r="407" spans="16:16" ht="17.25" x14ac:dyDescent="0.45">
      <c r="P407" s="15"/>
    </row>
    <row r="408" spans="16:16" ht="17.25" x14ac:dyDescent="0.45">
      <c r="P408" s="15"/>
    </row>
    <row r="409" spans="16:16" ht="17.25" x14ac:dyDescent="0.45">
      <c r="P409" s="15"/>
    </row>
    <row r="410" spans="16:16" ht="17.25" x14ac:dyDescent="0.45">
      <c r="P410" s="15"/>
    </row>
    <row r="411" spans="16:16" ht="17.25" x14ac:dyDescent="0.45">
      <c r="P411" s="15"/>
    </row>
    <row r="412" spans="16:16" ht="17.25" x14ac:dyDescent="0.45">
      <c r="P412" s="15"/>
    </row>
    <row r="413" spans="16:16" ht="17.25" x14ac:dyDescent="0.45">
      <c r="P413" s="15"/>
    </row>
    <row r="414" spans="16:16" ht="17.25" x14ac:dyDescent="0.45">
      <c r="P414" s="15"/>
    </row>
    <row r="415" spans="16:16" ht="17.25" x14ac:dyDescent="0.45">
      <c r="P415" s="15"/>
    </row>
    <row r="416" spans="16:16" ht="17.25" x14ac:dyDescent="0.45">
      <c r="P416" s="15"/>
    </row>
    <row r="417" spans="16:16" ht="17.25" x14ac:dyDescent="0.45">
      <c r="P417" s="15"/>
    </row>
    <row r="418" spans="16:16" ht="17.25" x14ac:dyDescent="0.45">
      <c r="P418" s="15"/>
    </row>
    <row r="419" spans="16:16" ht="17.25" x14ac:dyDescent="0.45">
      <c r="P419" s="15"/>
    </row>
    <row r="420" spans="16:16" ht="17.25" x14ac:dyDescent="0.45">
      <c r="P420" s="15"/>
    </row>
    <row r="421" spans="16:16" ht="17.25" x14ac:dyDescent="0.45">
      <c r="P421" s="15"/>
    </row>
    <row r="422" spans="16:16" ht="17.25" x14ac:dyDescent="0.45">
      <c r="P422" s="15"/>
    </row>
    <row r="423" spans="16:16" ht="17.25" x14ac:dyDescent="0.45">
      <c r="P423" s="15"/>
    </row>
    <row r="424" spans="16:16" ht="17.25" x14ac:dyDescent="0.45">
      <c r="P424" s="15"/>
    </row>
    <row r="425" spans="16:16" ht="17.25" x14ac:dyDescent="0.45">
      <c r="P425" s="15"/>
    </row>
    <row r="426" spans="16:16" ht="17.25" x14ac:dyDescent="0.45">
      <c r="P426" s="15"/>
    </row>
    <row r="427" spans="16:16" ht="17.25" x14ac:dyDescent="0.45">
      <c r="P427" s="15"/>
    </row>
    <row r="428" spans="16:16" ht="17.25" x14ac:dyDescent="0.45">
      <c r="P428" s="15"/>
    </row>
    <row r="429" spans="16:16" ht="17.25" x14ac:dyDescent="0.45">
      <c r="P429" s="15"/>
    </row>
    <row r="430" spans="16:16" ht="17.25" x14ac:dyDescent="0.45">
      <c r="P430" s="15"/>
    </row>
    <row r="431" spans="16:16" ht="17.25" x14ac:dyDescent="0.45">
      <c r="P431" s="15"/>
    </row>
    <row r="432" spans="16:16" ht="17.25" x14ac:dyDescent="0.45">
      <c r="P432" s="15"/>
    </row>
    <row r="433" spans="16:16" ht="17.25" x14ac:dyDescent="0.45">
      <c r="P433" s="15"/>
    </row>
    <row r="434" spans="16:16" ht="17.25" x14ac:dyDescent="0.45">
      <c r="P434" s="15"/>
    </row>
    <row r="435" spans="16:16" ht="17.25" x14ac:dyDescent="0.45">
      <c r="P435" s="15"/>
    </row>
    <row r="436" spans="16:16" ht="17.25" x14ac:dyDescent="0.45">
      <c r="P436" s="15"/>
    </row>
    <row r="437" spans="16:16" ht="17.25" x14ac:dyDescent="0.45">
      <c r="P437" s="15"/>
    </row>
    <row r="438" spans="16:16" ht="17.25" x14ac:dyDescent="0.45">
      <c r="P438" s="15"/>
    </row>
    <row r="439" spans="16:16" ht="17.25" x14ac:dyDescent="0.45">
      <c r="P439" s="15"/>
    </row>
    <row r="440" spans="16:16" ht="17.25" x14ac:dyDescent="0.45">
      <c r="P440" s="15"/>
    </row>
    <row r="441" spans="16:16" ht="17.25" x14ac:dyDescent="0.45">
      <c r="P441" s="15"/>
    </row>
    <row r="442" spans="16:16" ht="17.25" x14ac:dyDescent="0.45">
      <c r="P442" s="15"/>
    </row>
    <row r="443" spans="16:16" ht="17.25" x14ac:dyDescent="0.45">
      <c r="P443" s="15"/>
    </row>
    <row r="444" spans="16:16" ht="17.25" x14ac:dyDescent="0.45">
      <c r="P444" s="15"/>
    </row>
    <row r="445" spans="16:16" ht="17.25" x14ac:dyDescent="0.45">
      <c r="P445" s="15"/>
    </row>
    <row r="446" spans="16:16" ht="17.25" x14ac:dyDescent="0.45">
      <c r="P446" s="15"/>
    </row>
    <row r="447" spans="16:16" ht="17.25" x14ac:dyDescent="0.45">
      <c r="P447" s="15"/>
    </row>
    <row r="448" spans="16:16" ht="17.25" x14ac:dyDescent="0.45">
      <c r="P448" s="15"/>
    </row>
    <row r="449" spans="16:16" ht="17.25" x14ac:dyDescent="0.45">
      <c r="P449" s="15"/>
    </row>
    <row r="450" spans="16:16" ht="17.25" x14ac:dyDescent="0.45">
      <c r="P450" s="15"/>
    </row>
    <row r="451" spans="16:16" ht="17.25" x14ac:dyDescent="0.45">
      <c r="P451" s="15"/>
    </row>
    <row r="452" spans="16:16" ht="17.25" x14ac:dyDescent="0.45">
      <c r="P452" s="15"/>
    </row>
    <row r="453" spans="16:16" ht="17.25" x14ac:dyDescent="0.45">
      <c r="P453" s="15"/>
    </row>
    <row r="454" spans="16:16" ht="17.25" x14ac:dyDescent="0.45">
      <c r="P454" s="15"/>
    </row>
    <row r="455" spans="16:16" ht="17.25" x14ac:dyDescent="0.45">
      <c r="P455" s="15"/>
    </row>
    <row r="456" spans="16:16" ht="17.25" x14ac:dyDescent="0.45">
      <c r="P456" s="15"/>
    </row>
    <row r="457" spans="16:16" ht="17.25" x14ac:dyDescent="0.45">
      <c r="P457" s="15"/>
    </row>
    <row r="458" spans="16:16" ht="17.25" x14ac:dyDescent="0.45">
      <c r="P458" s="15"/>
    </row>
    <row r="459" spans="16:16" ht="17.25" x14ac:dyDescent="0.45">
      <c r="P459" s="15"/>
    </row>
    <row r="460" spans="16:16" ht="17.25" x14ac:dyDescent="0.45">
      <c r="P460" s="15"/>
    </row>
    <row r="461" spans="16:16" ht="17.25" x14ac:dyDescent="0.45">
      <c r="P461" s="15"/>
    </row>
    <row r="462" spans="16:16" ht="17.25" x14ac:dyDescent="0.45">
      <c r="P462" s="15"/>
    </row>
    <row r="463" spans="16:16" ht="17.25" x14ac:dyDescent="0.45">
      <c r="P463" s="15"/>
    </row>
    <row r="464" spans="16:16" ht="17.25" x14ac:dyDescent="0.45">
      <c r="P464" s="15"/>
    </row>
    <row r="465" spans="16:16" ht="17.25" x14ac:dyDescent="0.45">
      <c r="P465" s="15"/>
    </row>
    <row r="466" spans="16:16" ht="17.25" x14ac:dyDescent="0.45">
      <c r="P466" s="15"/>
    </row>
    <row r="467" spans="16:16" ht="17.25" x14ac:dyDescent="0.45">
      <c r="P467" s="15"/>
    </row>
    <row r="468" spans="16:16" ht="17.25" x14ac:dyDescent="0.45">
      <c r="P468" s="15"/>
    </row>
    <row r="469" spans="16:16" ht="17.25" x14ac:dyDescent="0.45">
      <c r="P469" s="15"/>
    </row>
    <row r="470" spans="16:16" ht="17.25" x14ac:dyDescent="0.45">
      <c r="P470" s="15"/>
    </row>
    <row r="471" spans="16:16" ht="17.25" x14ac:dyDescent="0.45">
      <c r="P471" s="15"/>
    </row>
    <row r="472" spans="16:16" ht="17.25" x14ac:dyDescent="0.45">
      <c r="P472" s="15"/>
    </row>
    <row r="473" spans="16:16" ht="17.25" x14ac:dyDescent="0.45">
      <c r="P473" s="15"/>
    </row>
    <row r="474" spans="16:16" ht="17.25" x14ac:dyDescent="0.45">
      <c r="P474" s="15"/>
    </row>
    <row r="475" spans="16:16" ht="17.25" x14ac:dyDescent="0.45">
      <c r="P475" s="15"/>
    </row>
    <row r="476" spans="16:16" ht="17.25" x14ac:dyDescent="0.45">
      <c r="P476" s="15"/>
    </row>
    <row r="477" spans="16:16" ht="17.25" x14ac:dyDescent="0.45">
      <c r="P477" s="15"/>
    </row>
    <row r="478" spans="16:16" ht="17.25" x14ac:dyDescent="0.45">
      <c r="P478" s="15"/>
    </row>
    <row r="479" spans="16:16" ht="17.25" x14ac:dyDescent="0.45">
      <c r="P479" s="15"/>
    </row>
    <row r="480" spans="16:16" ht="17.25" x14ac:dyDescent="0.45">
      <c r="P480" s="15"/>
    </row>
    <row r="481" spans="16:16" ht="17.25" x14ac:dyDescent="0.45">
      <c r="P481" s="15"/>
    </row>
    <row r="482" spans="16:16" ht="17.25" x14ac:dyDescent="0.45">
      <c r="P482" s="15"/>
    </row>
    <row r="483" spans="16:16" ht="17.25" x14ac:dyDescent="0.45">
      <c r="P483" s="15"/>
    </row>
    <row r="484" spans="16:16" ht="17.25" x14ac:dyDescent="0.45">
      <c r="P484" s="15"/>
    </row>
    <row r="485" spans="16:16" ht="17.25" x14ac:dyDescent="0.45">
      <c r="P485" s="15"/>
    </row>
    <row r="486" spans="16:16" ht="17.25" x14ac:dyDescent="0.45">
      <c r="P486" s="15"/>
    </row>
    <row r="487" spans="16:16" ht="17.25" x14ac:dyDescent="0.45">
      <c r="P487" s="15"/>
    </row>
    <row r="488" spans="16:16" ht="17.25" x14ac:dyDescent="0.45">
      <c r="P488" s="15"/>
    </row>
    <row r="489" spans="16:16" ht="17.25" x14ac:dyDescent="0.45">
      <c r="P489" s="15"/>
    </row>
    <row r="490" spans="16:16" ht="17.25" x14ac:dyDescent="0.45">
      <c r="P490" s="15"/>
    </row>
    <row r="491" spans="16:16" ht="17.25" x14ac:dyDescent="0.45">
      <c r="P491" s="15"/>
    </row>
    <row r="492" spans="16:16" ht="17.25" x14ac:dyDescent="0.45">
      <c r="P492" s="15"/>
    </row>
    <row r="493" spans="16:16" ht="17.25" x14ac:dyDescent="0.45">
      <c r="P493" s="15"/>
    </row>
    <row r="494" spans="16:16" ht="17.25" x14ac:dyDescent="0.45">
      <c r="P494" s="15"/>
    </row>
    <row r="495" spans="16:16" ht="17.25" x14ac:dyDescent="0.45">
      <c r="P495" s="15"/>
    </row>
    <row r="496" spans="16:16" ht="17.25" x14ac:dyDescent="0.45">
      <c r="P496" s="15"/>
    </row>
    <row r="497" spans="16:16" ht="17.25" x14ac:dyDescent="0.45">
      <c r="P497" s="15"/>
    </row>
    <row r="498" spans="16:16" ht="17.25" x14ac:dyDescent="0.45">
      <c r="P498" s="15"/>
    </row>
    <row r="499" spans="16:16" ht="17.25" x14ac:dyDescent="0.45">
      <c r="P499" s="15"/>
    </row>
    <row r="500" spans="16:16" ht="17.25" x14ac:dyDescent="0.45">
      <c r="P500" s="15"/>
    </row>
    <row r="501" spans="16:16" ht="17.25" x14ac:dyDescent="0.45">
      <c r="P501" s="15"/>
    </row>
    <row r="502" spans="16:16" ht="17.25" x14ac:dyDescent="0.45">
      <c r="P502" s="15"/>
    </row>
    <row r="503" spans="16:16" ht="17.25" x14ac:dyDescent="0.45">
      <c r="P503" s="15"/>
    </row>
    <row r="504" spans="16:16" ht="17.25" x14ac:dyDescent="0.45">
      <c r="P504" s="15"/>
    </row>
    <row r="505" spans="16:16" ht="17.25" x14ac:dyDescent="0.45">
      <c r="P505" s="15"/>
    </row>
    <row r="506" spans="16:16" ht="17.25" x14ac:dyDescent="0.45">
      <c r="P506" s="15"/>
    </row>
    <row r="507" spans="16:16" ht="17.25" x14ac:dyDescent="0.45">
      <c r="P507" s="15"/>
    </row>
    <row r="508" spans="16:16" ht="17.25" x14ac:dyDescent="0.45">
      <c r="P508" s="15"/>
    </row>
    <row r="509" spans="16:16" ht="17.25" x14ac:dyDescent="0.45">
      <c r="P509" s="15"/>
    </row>
    <row r="510" spans="16:16" ht="17.25" x14ac:dyDescent="0.45">
      <c r="P510" s="15"/>
    </row>
    <row r="511" spans="16:16" ht="17.25" x14ac:dyDescent="0.45">
      <c r="P511" s="15"/>
    </row>
    <row r="512" spans="16:16" ht="17.25" x14ac:dyDescent="0.45">
      <c r="P512" s="15"/>
    </row>
    <row r="513" spans="16:16" ht="17.25" x14ac:dyDescent="0.45">
      <c r="P513" s="15"/>
    </row>
    <row r="514" spans="16:16" ht="17.25" x14ac:dyDescent="0.45">
      <c r="P514" s="15"/>
    </row>
    <row r="515" spans="16:16" ht="17.25" x14ac:dyDescent="0.45">
      <c r="P515" s="15"/>
    </row>
    <row r="516" spans="16:16" ht="17.25" x14ac:dyDescent="0.45">
      <c r="P516" s="15"/>
    </row>
    <row r="517" spans="16:16" ht="17.25" x14ac:dyDescent="0.45">
      <c r="P517" s="15"/>
    </row>
    <row r="518" spans="16:16" ht="17.25" x14ac:dyDescent="0.45">
      <c r="P518" s="15"/>
    </row>
    <row r="519" spans="16:16" ht="17.25" x14ac:dyDescent="0.45">
      <c r="P519" s="15"/>
    </row>
    <row r="520" spans="16:16" ht="17.25" x14ac:dyDescent="0.45">
      <c r="P520" s="15"/>
    </row>
    <row r="521" spans="16:16" ht="17.25" x14ac:dyDescent="0.45">
      <c r="P521" s="15"/>
    </row>
    <row r="522" spans="16:16" ht="17.25" x14ac:dyDescent="0.45">
      <c r="P522" s="15"/>
    </row>
    <row r="523" spans="16:16" ht="17.25" x14ac:dyDescent="0.45">
      <c r="P523" s="15"/>
    </row>
    <row r="524" spans="16:16" ht="17.25" x14ac:dyDescent="0.45">
      <c r="P524" s="15"/>
    </row>
    <row r="525" spans="16:16" ht="17.25" x14ac:dyDescent="0.45">
      <c r="P525" s="15"/>
    </row>
    <row r="526" spans="16:16" ht="17.25" x14ac:dyDescent="0.45">
      <c r="P526" s="15"/>
    </row>
    <row r="527" spans="16:16" ht="17.25" x14ac:dyDescent="0.45">
      <c r="P527" s="15"/>
    </row>
    <row r="528" spans="16:16" ht="17.25" x14ac:dyDescent="0.45">
      <c r="P528" s="15"/>
    </row>
    <row r="529" spans="16:16" ht="17.25" x14ac:dyDescent="0.45">
      <c r="P529" s="15"/>
    </row>
    <row r="530" spans="16:16" ht="17.25" x14ac:dyDescent="0.45">
      <c r="P530" s="15"/>
    </row>
    <row r="531" spans="16:16" ht="17.25" x14ac:dyDescent="0.45">
      <c r="P531" s="15"/>
    </row>
    <row r="532" spans="16:16" ht="17.25" x14ac:dyDescent="0.45">
      <c r="P532" s="15"/>
    </row>
    <row r="533" spans="16:16" ht="17.25" x14ac:dyDescent="0.45">
      <c r="P533" s="15"/>
    </row>
    <row r="534" spans="16:16" ht="17.25" x14ac:dyDescent="0.45">
      <c r="P534" s="15"/>
    </row>
    <row r="535" spans="16:16" ht="17.25" x14ac:dyDescent="0.45">
      <c r="P535" s="15"/>
    </row>
    <row r="536" spans="16:16" ht="17.25" x14ac:dyDescent="0.45">
      <c r="P536" s="15"/>
    </row>
    <row r="537" spans="16:16" ht="17.25" x14ac:dyDescent="0.45">
      <c r="P537" s="15"/>
    </row>
    <row r="538" spans="16:16" ht="17.25" x14ac:dyDescent="0.45">
      <c r="P538" s="15"/>
    </row>
    <row r="539" spans="16:16" ht="17.25" x14ac:dyDescent="0.45">
      <c r="P539" s="15"/>
    </row>
    <row r="540" spans="16:16" ht="17.25" x14ac:dyDescent="0.45">
      <c r="P540" s="15"/>
    </row>
    <row r="541" spans="16:16" ht="17.25" x14ac:dyDescent="0.45">
      <c r="P541" s="15"/>
    </row>
    <row r="542" spans="16:16" ht="17.25" x14ac:dyDescent="0.45">
      <c r="P542" s="15"/>
    </row>
    <row r="543" spans="16:16" ht="17.25" x14ac:dyDescent="0.45">
      <c r="P543" s="15"/>
    </row>
    <row r="544" spans="16:16" ht="17.25" x14ac:dyDescent="0.45">
      <c r="P544" s="15"/>
    </row>
    <row r="545" spans="16:16" ht="17.25" x14ac:dyDescent="0.45">
      <c r="P545" s="15"/>
    </row>
    <row r="546" spans="16:16" ht="17.25" x14ac:dyDescent="0.45">
      <c r="P546" s="15"/>
    </row>
    <row r="547" spans="16:16" ht="17.25" x14ac:dyDescent="0.45">
      <c r="P547" s="15"/>
    </row>
    <row r="548" spans="16:16" ht="17.25" x14ac:dyDescent="0.45">
      <c r="P548" s="15"/>
    </row>
    <row r="549" spans="16:16" ht="17.25" x14ac:dyDescent="0.45">
      <c r="P549" s="15"/>
    </row>
    <row r="550" spans="16:16" ht="17.25" x14ac:dyDescent="0.45">
      <c r="P550" s="15"/>
    </row>
    <row r="551" spans="16:16" ht="17.25" x14ac:dyDescent="0.45">
      <c r="P551" s="15"/>
    </row>
    <row r="552" spans="16:16" ht="17.25" x14ac:dyDescent="0.45">
      <c r="P552" s="15"/>
    </row>
    <row r="553" spans="16:16" ht="17.25" x14ac:dyDescent="0.45">
      <c r="P553" s="15"/>
    </row>
    <row r="554" spans="16:16" ht="17.25" x14ac:dyDescent="0.45">
      <c r="P554" s="15"/>
    </row>
    <row r="555" spans="16:16" ht="17.25" x14ac:dyDescent="0.45">
      <c r="P555" s="15"/>
    </row>
    <row r="556" spans="16:16" ht="17.25" x14ac:dyDescent="0.45">
      <c r="P556" s="15"/>
    </row>
    <row r="557" spans="16:16" ht="17.25" x14ac:dyDescent="0.45">
      <c r="P557" s="15"/>
    </row>
    <row r="558" spans="16:16" ht="17.25" x14ac:dyDescent="0.45">
      <c r="P558" s="15"/>
    </row>
    <row r="559" spans="16:16" ht="17.25" x14ac:dyDescent="0.45">
      <c r="P559" s="15"/>
    </row>
    <row r="560" spans="16:16" ht="17.25" x14ac:dyDescent="0.45">
      <c r="P560" s="15"/>
    </row>
    <row r="561" spans="16:16" ht="17.25" x14ac:dyDescent="0.45">
      <c r="P561" s="15"/>
    </row>
    <row r="562" spans="16:16" ht="17.25" x14ac:dyDescent="0.45">
      <c r="P562" s="15"/>
    </row>
    <row r="563" spans="16:16" ht="17.25" x14ac:dyDescent="0.45">
      <c r="P563" s="15"/>
    </row>
    <row r="564" spans="16:16" ht="17.25" x14ac:dyDescent="0.45">
      <c r="P564" s="15"/>
    </row>
    <row r="565" spans="16:16" ht="17.25" x14ac:dyDescent="0.45">
      <c r="P565" s="15"/>
    </row>
    <row r="566" spans="16:16" ht="17.25" x14ac:dyDescent="0.45">
      <c r="P566" s="15"/>
    </row>
    <row r="567" spans="16:16" ht="17.25" x14ac:dyDescent="0.45">
      <c r="P567" s="15"/>
    </row>
    <row r="568" spans="16:16" ht="17.25" x14ac:dyDescent="0.45">
      <c r="P568" s="15"/>
    </row>
    <row r="569" spans="16:16" ht="17.25" x14ac:dyDescent="0.45">
      <c r="P569" s="15"/>
    </row>
    <row r="570" spans="16:16" ht="17.25" x14ac:dyDescent="0.45">
      <c r="P570" s="15"/>
    </row>
    <row r="571" spans="16:16" ht="17.25" x14ac:dyDescent="0.45">
      <c r="P571" s="15"/>
    </row>
    <row r="572" spans="16:16" ht="17.25" x14ac:dyDescent="0.45">
      <c r="P572" s="15"/>
    </row>
    <row r="573" spans="16:16" ht="17.25" x14ac:dyDescent="0.45">
      <c r="P573" s="15"/>
    </row>
    <row r="574" spans="16:16" ht="17.25" x14ac:dyDescent="0.45">
      <c r="P574" s="15"/>
    </row>
    <row r="575" spans="16:16" ht="17.25" x14ac:dyDescent="0.45">
      <c r="P575" s="15"/>
    </row>
    <row r="576" spans="16:16" ht="17.25" x14ac:dyDescent="0.45">
      <c r="P576" s="15"/>
    </row>
    <row r="577" spans="16:16" ht="17.25" x14ac:dyDescent="0.45">
      <c r="P577" s="15"/>
    </row>
    <row r="578" spans="16:16" ht="17.25" x14ac:dyDescent="0.45">
      <c r="P578" s="15"/>
    </row>
    <row r="579" spans="16:16" ht="17.25" x14ac:dyDescent="0.45">
      <c r="P579" s="15"/>
    </row>
    <row r="580" spans="16:16" ht="17.25" x14ac:dyDescent="0.45">
      <c r="P580" s="15"/>
    </row>
    <row r="581" spans="16:16" ht="17.25" x14ac:dyDescent="0.45">
      <c r="P581" s="15"/>
    </row>
    <row r="582" spans="16:16" ht="17.25" x14ac:dyDescent="0.45">
      <c r="P582" s="15"/>
    </row>
    <row r="583" spans="16:16" ht="17.25" x14ac:dyDescent="0.45">
      <c r="P583" s="15"/>
    </row>
    <row r="584" spans="16:16" ht="17.25" x14ac:dyDescent="0.45">
      <c r="P584" s="15"/>
    </row>
    <row r="585" spans="16:16" ht="17.25" x14ac:dyDescent="0.45">
      <c r="P585" s="15"/>
    </row>
    <row r="586" spans="16:16" ht="17.25" x14ac:dyDescent="0.45">
      <c r="P586" s="15"/>
    </row>
    <row r="587" spans="16:16" ht="17.25" x14ac:dyDescent="0.45">
      <c r="P587" s="15"/>
    </row>
    <row r="588" spans="16:16" ht="17.25" x14ac:dyDescent="0.45">
      <c r="P588" s="15"/>
    </row>
    <row r="589" spans="16:16" ht="17.25" x14ac:dyDescent="0.45">
      <c r="P589" s="15"/>
    </row>
    <row r="590" spans="16:16" ht="17.25" x14ac:dyDescent="0.45">
      <c r="P590" s="15"/>
    </row>
    <row r="591" spans="16:16" ht="17.25" x14ac:dyDescent="0.45">
      <c r="P591" s="15"/>
    </row>
    <row r="592" spans="16:16" ht="17.25" x14ac:dyDescent="0.45">
      <c r="P592" s="15"/>
    </row>
    <row r="593" spans="16:16" ht="17.25" x14ac:dyDescent="0.45">
      <c r="P593" s="15"/>
    </row>
    <row r="594" spans="16:16" ht="17.25" x14ac:dyDescent="0.45">
      <c r="P594" s="15"/>
    </row>
    <row r="595" spans="16:16" ht="17.25" x14ac:dyDescent="0.45">
      <c r="P595" s="15"/>
    </row>
    <row r="596" spans="16:16" ht="17.25" x14ac:dyDescent="0.45">
      <c r="P596" s="15"/>
    </row>
    <row r="597" spans="16:16" ht="17.25" x14ac:dyDescent="0.45">
      <c r="P597" s="15"/>
    </row>
    <row r="598" spans="16:16" ht="17.25" x14ac:dyDescent="0.45">
      <c r="P598" s="15"/>
    </row>
    <row r="599" spans="16:16" ht="17.25" x14ac:dyDescent="0.45">
      <c r="P599" s="15"/>
    </row>
    <row r="600" spans="16:16" ht="17.25" x14ac:dyDescent="0.45">
      <c r="P600" s="15"/>
    </row>
    <row r="601" spans="16:16" ht="17.25" x14ac:dyDescent="0.45">
      <c r="P601" s="15"/>
    </row>
    <row r="602" spans="16:16" ht="17.25" x14ac:dyDescent="0.45">
      <c r="P602" s="15"/>
    </row>
    <row r="603" spans="16:16" ht="17.25" x14ac:dyDescent="0.45">
      <c r="P603" s="15"/>
    </row>
    <row r="604" spans="16:16" ht="17.25" x14ac:dyDescent="0.45">
      <c r="P604" s="15"/>
    </row>
    <row r="605" spans="16:16" ht="17.25" x14ac:dyDescent="0.45">
      <c r="P605" s="15"/>
    </row>
    <row r="606" spans="16:16" ht="17.25" x14ac:dyDescent="0.45">
      <c r="P606" s="15"/>
    </row>
    <row r="607" spans="16:16" ht="17.25" x14ac:dyDescent="0.45">
      <c r="P607" s="15"/>
    </row>
    <row r="608" spans="16:16" ht="17.25" x14ac:dyDescent="0.45">
      <c r="P608" s="15"/>
    </row>
    <row r="609" spans="16:16" ht="17.25" x14ac:dyDescent="0.45">
      <c r="P609" s="15"/>
    </row>
    <row r="610" spans="16:16" ht="17.25" x14ac:dyDescent="0.45">
      <c r="P610" s="15"/>
    </row>
    <row r="611" spans="16:16" ht="17.25" x14ac:dyDescent="0.45">
      <c r="P611" s="15"/>
    </row>
    <row r="612" spans="16:16" ht="17.25" x14ac:dyDescent="0.45">
      <c r="P612" s="15"/>
    </row>
    <row r="613" spans="16:16" ht="17.25" x14ac:dyDescent="0.45">
      <c r="P613" s="15"/>
    </row>
    <row r="614" spans="16:16" ht="17.25" x14ac:dyDescent="0.45">
      <c r="P614" s="15"/>
    </row>
    <row r="615" spans="16:16" ht="17.25" x14ac:dyDescent="0.45">
      <c r="P615" s="15"/>
    </row>
    <row r="616" spans="16:16" ht="17.25" x14ac:dyDescent="0.45">
      <c r="P616" s="15"/>
    </row>
    <row r="617" spans="16:16" ht="17.25" x14ac:dyDescent="0.45">
      <c r="P617" s="15"/>
    </row>
    <row r="618" spans="16:16" ht="17.25" x14ac:dyDescent="0.45">
      <c r="P618" s="15"/>
    </row>
    <row r="619" spans="16:16" ht="17.25" x14ac:dyDescent="0.45">
      <c r="P619" s="15"/>
    </row>
    <row r="620" spans="16:16" ht="17.25" x14ac:dyDescent="0.45">
      <c r="P620" s="15"/>
    </row>
    <row r="621" spans="16:16" ht="17.25" x14ac:dyDescent="0.45">
      <c r="P621" s="15"/>
    </row>
    <row r="622" spans="16:16" ht="17.25" x14ac:dyDescent="0.45">
      <c r="P622" s="15"/>
    </row>
    <row r="623" spans="16:16" ht="17.25" x14ac:dyDescent="0.45">
      <c r="P623" s="15"/>
    </row>
    <row r="624" spans="16:16" ht="17.25" x14ac:dyDescent="0.45">
      <c r="P624" s="15"/>
    </row>
    <row r="625" spans="16:16" ht="17.25" x14ac:dyDescent="0.45">
      <c r="P625" s="15"/>
    </row>
    <row r="626" spans="16:16" ht="17.25" x14ac:dyDescent="0.45">
      <c r="P626" s="15"/>
    </row>
    <row r="627" spans="16:16" ht="17.25" x14ac:dyDescent="0.45">
      <c r="P627" s="15"/>
    </row>
    <row r="628" spans="16:16" ht="17.25" x14ac:dyDescent="0.45">
      <c r="P628" s="15"/>
    </row>
    <row r="629" spans="16:16" ht="17.25" x14ac:dyDescent="0.45">
      <c r="P629" s="15"/>
    </row>
    <row r="630" spans="16:16" ht="17.25" x14ac:dyDescent="0.45">
      <c r="P630" s="15"/>
    </row>
    <row r="631" spans="16:16" ht="17.25" x14ac:dyDescent="0.45">
      <c r="P631" s="15"/>
    </row>
    <row r="632" spans="16:16" ht="17.25" x14ac:dyDescent="0.45">
      <c r="P632" s="15"/>
    </row>
    <row r="633" spans="16:16" ht="17.25" x14ac:dyDescent="0.45">
      <c r="P633" s="15"/>
    </row>
    <row r="634" spans="16:16" ht="17.25" x14ac:dyDescent="0.45">
      <c r="P634" s="15"/>
    </row>
    <row r="635" spans="16:16" ht="17.25" x14ac:dyDescent="0.45">
      <c r="P635" s="15"/>
    </row>
    <row r="636" spans="16:16" ht="17.25" x14ac:dyDescent="0.45">
      <c r="P636" s="15"/>
    </row>
    <row r="637" spans="16:16" ht="17.25" x14ac:dyDescent="0.45">
      <c r="P637" s="15"/>
    </row>
    <row r="638" spans="16:16" ht="17.25" x14ac:dyDescent="0.45">
      <c r="P638" s="15"/>
    </row>
    <row r="639" spans="16:16" ht="17.25" x14ac:dyDescent="0.45">
      <c r="P639" s="15"/>
    </row>
    <row r="640" spans="16:16" ht="17.25" x14ac:dyDescent="0.45">
      <c r="P640" s="15"/>
    </row>
    <row r="641" spans="16:16" ht="17.25" x14ac:dyDescent="0.45">
      <c r="P641" s="15"/>
    </row>
    <row r="642" spans="16:16" ht="17.25" x14ac:dyDescent="0.45">
      <c r="P642" s="15"/>
    </row>
    <row r="643" spans="16:16" ht="17.25" x14ac:dyDescent="0.45">
      <c r="P643" s="15"/>
    </row>
    <row r="644" spans="16:16" ht="17.25" x14ac:dyDescent="0.45">
      <c r="P644" s="15"/>
    </row>
    <row r="645" spans="16:16" ht="17.25" x14ac:dyDescent="0.45">
      <c r="P645" s="15"/>
    </row>
    <row r="646" spans="16:16" ht="17.25" x14ac:dyDescent="0.45">
      <c r="P646" s="15"/>
    </row>
    <row r="647" spans="16:16" ht="17.25" x14ac:dyDescent="0.45">
      <c r="P647" s="15"/>
    </row>
    <row r="648" spans="16:16" ht="17.25" x14ac:dyDescent="0.45">
      <c r="P648" s="15"/>
    </row>
    <row r="649" spans="16:16" ht="17.25" x14ac:dyDescent="0.45">
      <c r="P649" s="15"/>
    </row>
    <row r="650" spans="16:16" ht="17.25" x14ac:dyDescent="0.45">
      <c r="P650" s="15"/>
    </row>
    <row r="651" spans="16:16" ht="17.25" x14ac:dyDescent="0.45">
      <c r="P651" s="15"/>
    </row>
    <row r="652" spans="16:16" ht="17.25" x14ac:dyDescent="0.45">
      <c r="P652" s="15"/>
    </row>
    <row r="653" spans="16:16" ht="17.25" x14ac:dyDescent="0.45">
      <c r="P653" s="15"/>
    </row>
    <row r="654" spans="16:16" ht="17.25" x14ac:dyDescent="0.45">
      <c r="P654" s="15"/>
    </row>
    <row r="655" spans="16:16" ht="17.25" x14ac:dyDescent="0.45">
      <c r="P655" s="15"/>
    </row>
    <row r="656" spans="16:16" ht="17.25" x14ac:dyDescent="0.45">
      <c r="P656" s="15"/>
    </row>
    <row r="657" spans="16:16" ht="17.25" x14ac:dyDescent="0.45">
      <c r="P657" s="15"/>
    </row>
    <row r="658" spans="16:16" ht="17.25" x14ac:dyDescent="0.45">
      <c r="P658" s="15"/>
    </row>
    <row r="659" spans="16:16" ht="17.25" x14ac:dyDescent="0.45">
      <c r="P659" s="15"/>
    </row>
    <row r="660" spans="16:16" ht="17.25" x14ac:dyDescent="0.45">
      <c r="P660" s="15"/>
    </row>
    <row r="661" spans="16:16" ht="17.25" x14ac:dyDescent="0.45">
      <c r="P661" s="15"/>
    </row>
    <row r="662" spans="16:16" ht="17.25" x14ac:dyDescent="0.45">
      <c r="P662" s="15"/>
    </row>
    <row r="663" spans="16:16" ht="17.25" x14ac:dyDescent="0.45">
      <c r="P663" s="15"/>
    </row>
    <row r="664" spans="16:16" ht="17.25" x14ac:dyDescent="0.45">
      <c r="P664" s="15"/>
    </row>
    <row r="665" spans="16:16" ht="17.25" x14ac:dyDescent="0.45">
      <c r="P665" s="15"/>
    </row>
    <row r="666" spans="16:16" ht="17.25" x14ac:dyDescent="0.45">
      <c r="P666" s="15"/>
    </row>
    <row r="667" spans="16:16" ht="17.25" x14ac:dyDescent="0.45">
      <c r="P667" s="15"/>
    </row>
    <row r="668" spans="16:16" ht="17.25" x14ac:dyDescent="0.45">
      <c r="P668" s="15"/>
    </row>
    <row r="669" spans="16:16" ht="17.25" x14ac:dyDescent="0.45">
      <c r="P669" s="15"/>
    </row>
    <row r="670" spans="16:16" ht="17.25" x14ac:dyDescent="0.45">
      <c r="P670" s="15"/>
    </row>
    <row r="671" spans="16:16" ht="17.25" x14ac:dyDescent="0.45">
      <c r="P671" s="15"/>
    </row>
    <row r="672" spans="16:16" ht="17.25" x14ac:dyDescent="0.45">
      <c r="P672" s="15"/>
    </row>
    <row r="673" spans="16:16" ht="17.25" x14ac:dyDescent="0.45">
      <c r="P673" s="15"/>
    </row>
    <row r="674" spans="16:16" ht="17.25" x14ac:dyDescent="0.45">
      <c r="P674" s="15"/>
    </row>
    <row r="675" spans="16:16" ht="17.25" x14ac:dyDescent="0.45">
      <c r="P675" s="15"/>
    </row>
    <row r="676" spans="16:16" ht="17.25" x14ac:dyDescent="0.45">
      <c r="P676" s="15"/>
    </row>
    <row r="677" spans="16:16" ht="17.25" x14ac:dyDescent="0.45">
      <c r="P677" s="15"/>
    </row>
    <row r="678" spans="16:16" ht="17.25" x14ac:dyDescent="0.45">
      <c r="P678" s="15"/>
    </row>
    <row r="679" spans="16:16" ht="17.25" x14ac:dyDescent="0.45">
      <c r="P679" s="15"/>
    </row>
    <row r="680" spans="16:16" ht="17.25" x14ac:dyDescent="0.45">
      <c r="P680" s="15"/>
    </row>
    <row r="681" spans="16:16" ht="17.25" x14ac:dyDescent="0.45">
      <c r="P681" s="15"/>
    </row>
    <row r="682" spans="16:16" ht="17.25" x14ac:dyDescent="0.45">
      <c r="P682" s="15"/>
    </row>
    <row r="683" spans="16:16" ht="17.25" x14ac:dyDescent="0.45">
      <c r="P683" s="15"/>
    </row>
    <row r="684" spans="16:16" ht="17.25" x14ac:dyDescent="0.45">
      <c r="P684" s="15"/>
    </row>
    <row r="685" spans="16:16" ht="17.25" x14ac:dyDescent="0.45">
      <c r="P685" s="15"/>
    </row>
    <row r="686" spans="16:16" ht="17.25" x14ac:dyDescent="0.45">
      <c r="P686" s="15"/>
    </row>
    <row r="687" spans="16:16" ht="17.25" x14ac:dyDescent="0.45">
      <c r="P687" s="15"/>
    </row>
    <row r="688" spans="16:16" ht="17.25" x14ac:dyDescent="0.45">
      <c r="P688" s="15"/>
    </row>
    <row r="689" spans="16:16" ht="17.25" x14ac:dyDescent="0.45">
      <c r="P689" s="15"/>
    </row>
    <row r="690" spans="16:16" ht="17.25" x14ac:dyDescent="0.45">
      <c r="P690" s="15"/>
    </row>
    <row r="691" spans="16:16" ht="17.25" x14ac:dyDescent="0.45">
      <c r="P691" s="15"/>
    </row>
    <row r="692" spans="16:16" ht="17.25" x14ac:dyDescent="0.45">
      <c r="P692" s="15"/>
    </row>
    <row r="693" spans="16:16" ht="17.25" x14ac:dyDescent="0.45">
      <c r="P693" s="15"/>
    </row>
    <row r="694" spans="16:16" ht="17.25" x14ac:dyDescent="0.45">
      <c r="P694" s="15"/>
    </row>
    <row r="695" spans="16:16" ht="17.25" x14ac:dyDescent="0.45">
      <c r="P695" s="15"/>
    </row>
    <row r="696" spans="16:16" ht="17.25" x14ac:dyDescent="0.45">
      <c r="P696" s="15"/>
    </row>
    <row r="697" spans="16:16" ht="17.25" x14ac:dyDescent="0.45">
      <c r="P697" s="15"/>
    </row>
    <row r="698" spans="16:16" ht="17.25" x14ac:dyDescent="0.45">
      <c r="P698" s="15"/>
    </row>
    <row r="699" spans="16:16" ht="17.25" x14ac:dyDescent="0.45">
      <c r="P699" s="15"/>
    </row>
    <row r="700" spans="16:16" ht="17.25" x14ac:dyDescent="0.45">
      <c r="P700" s="15"/>
    </row>
    <row r="701" spans="16:16" ht="17.25" x14ac:dyDescent="0.45">
      <c r="P701" s="15"/>
    </row>
    <row r="702" spans="16:16" ht="17.25" x14ac:dyDescent="0.45">
      <c r="P702" s="15"/>
    </row>
    <row r="703" spans="16:16" ht="17.25" x14ac:dyDescent="0.45">
      <c r="P703" s="15"/>
    </row>
    <row r="704" spans="16:16" ht="17.25" x14ac:dyDescent="0.45">
      <c r="P704" s="15"/>
    </row>
    <row r="705" spans="16:16" ht="17.25" x14ac:dyDescent="0.45">
      <c r="P705" s="15"/>
    </row>
    <row r="706" spans="16:16" ht="17.25" x14ac:dyDescent="0.45">
      <c r="P706" s="15"/>
    </row>
    <row r="707" spans="16:16" ht="17.25" x14ac:dyDescent="0.45">
      <c r="P707" s="15"/>
    </row>
    <row r="708" spans="16:16" ht="17.25" x14ac:dyDescent="0.45">
      <c r="P708" s="15"/>
    </row>
    <row r="709" spans="16:16" ht="17.25" x14ac:dyDescent="0.45">
      <c r="P709" s="15"/>
    </row>
    <row r="710" spans="16:16" ht="17.25" x14ac:dyDescent="0.45">
      <c r="P710" s="15"/>
    </row>
    <row r="711" spans="16:16" ht="17.25" x14ac:dyDescent="0.45">
      <c r="P711" s="15"/>
    </row>
    <row r="712" spans="16:16" ht="17.25" x14ac:dyDescent="0.45">
      <c r="P712" s="15"/>
    </row>
    <row r="713" spans="16:16" ht="17.25" x14ac:dyDescent="0.45">
      <c r="P713" s="15"/>
    </row>
    <row r="714" spans="16:16" ht="17.25" x14ac:dyDescent="0.45">
      <c r="P714" s="15"/>
    </row>
    <row r="715" spans="16:16" ht="17.25" x14ac:dyDescent="0.45">
      <c r="P715" s="15"/>
    </row>
    <row r="716" spans="16:16" ht="17.25" x14ac:dyDescent="0.45">
      <c r="P716" s="15"/>
    </row>
    <row r="717" spans="16:16" ht="17.25" x14ac:dyDescent="0.45">
      <c r="P717" s="15"/>
    </row>
    <row r="718" spans="16:16" ht="17.25" x14ac:dyDescent="0.45">
      <c r="P718" s="15"/>
    </row>
    <row r="719" spans="16:16" ht="17.25" x14ac:dyDescent="0.45">
      <c r="P719" s="15"/>
    </row>
    <row r="720" spans="16:16" ht="17.25" x14ac:dyDescent="0.45">
      <c r="P720" s="15"/>
    </row>
    <row r="721" spans="16:16" ht="17.25" x14ac:dyDescent="0.45">
      <c r="P721" s="15"/>
    </row>
    <row r="722" spans="16:16" ht="17.25" x14ac:dyDescent="0.45">
      <c r="P722" s="15"/>
    </row>
    <row r="723" spans="16:16" ht="17.25" x14ac:dyDescent="0.45">
      <c r="P723" s="15"/>
    </row>
    <row r="724" spans="16:16" ht="17.25" x14ac:dyDescent="0.45">
      <c r="P724" s="15"/>
    </row>
    <row r="725" spans="16:16" ht="17.25" x14ac:dyDescent="0.45">
      <c r="P725" s="15"/>
    </row>
    <row r="726" spans="16:16" ht="17.25" x14ac:dyDescent="0.45">
      <c r="P726" s="15"/>
    </row>
    <row r="727" spans="16:16" ht="17.25" x14ac:dyDescent="0.45">
      <c r="P727" s="15"/>
    </row>
    <row r="728" spans="16:16" ht="17.25" x14ac:dyDescent="0.45">
      <c r="P728" s="15"/>
    </row>
    <row r="729" spans="16:16" ht="17.25" x14ac:dyDescent="0.45">
      <c r="P729" s="15"/>
    </row>
    <row r="730" spans="16:16" ht="17.25" x14ac:dyDescent="0.45">
      <c r="P730" s="15"/>
    </row>
    <row r="731" spans="16:16" ht="17.25" x14ac:dyDescent="0.45">
      <c r="P731" s="15"/>
    </row>
    <row r="732" spans="16:16" ht="17.25" x14ac:dyDescent="0.45">
      <c r="P732" s="15"/>
    </row>
    <row r="733" spans="16:16" ht="17.25" x14ac:dyDescent="0.45">
      <c r="P733" s="15"/>
    </row>
    <row r="734" spans="16:16" ht="17.25" x14ac:dyDescent="0.45">
      <c r="P734" s="15"/>
    </row>
    <row r="735" spans="16:16" ht="17.25" x14ac:dyDescent="0.45">
      <c r="P735" s="15"/>
    </row>
    <row r="736" spans="16:16" ht="17.25" x14ac:dyDescent="0.45">
      <c r="P736" s="15"/>
    </row>
    <row r="737" spans="16:16" ht="17.25" x14ac:dyDescent="0.45">
      <c r="P737" s="15"/>
    </row>
    <row r="738" spans="16:16" ht="17.25" x14ac:dyDescent="0.45">
      <c r="P738" s="15"/>
    </row>
    <row r="739" spans="16:16" ht="17.25" x14ac:dyDescent="0.45">
      <c r="P739" s="15"/>
    </row>
    <row r="740" spans="16:16" ht="17.25" x14ac:dyDescent="0.45">
      <c r="P740" s="15"/>
    </row>
    <row r="741" spans="16:16" ht="17.25" x14ac:dyDescent="0.45">
      <c r="P741" s="15"/>
    </row>
    <row r="742" spans="16:16" ht="17.25" x14ac:dyDescent="0.45">
      <c r="P742" s="15"/>
    </row>
    <row r="743" spans="16:16" ht="17.25" x14ac:dyDescent="0.45">
      <c r="P743" s="15"/>
    </row>
    <row r="744" spans="16:16" ht="17.25" x14ac:dyDescent="0.45">
      <c r="P744" s="15"/>
    </row>
    <row r="745" spans="16:16" ht="17.25" x14ac:dyDescent="0.45">
      <c r="P745" s="15"/>
    </row>
    <row r="746" spans="16:16" ht="17.25" x14ac:dyDescent="0.45">
      <c r="P746" s="15"/>
    </row>
    <row r="747" spans="16:16" ht="17.25" x14ac:dyDescent="0.45">
      <c r="P747" s="15"/>
    </row>
    <row r="748" spans="16:16" ht="17.25" x14ac:dyDescent="0.45">
      <c r="P748" s="15"/>
    </row>
    <row r="749" spans="16:16" ht="17.25" x14ac:dyDescent="0.45">
      <c r="P749" s="15"/>
    </row>
    <row r="750" spans="16:16" ht="17.25" x14ac:dyDescent="0.45">
      <c r="P750" s="15"/>
    </row>
    <row r="751" spans="16:16" ht="17.25" x14ac:dyDescent="0.45">
      <c r="P751" s="15"/>
    </row>
    <row r="752" spans="16:16" ht="17.25" x14ac:dyDescent="0.45">
      <c r="P752" s="15"/>
    </row>
    <row r="753" spans="16:16" ht="17.25" x14ac:dyDescent="0.45">
      <c r="P753" s="15"/>
    </row>
    <row r="754" spans="16:16" ht="17.25" x14ac:dyDescent="0.45">
      <c r="P754" s="15"/>
    </row>
    <row r="755" spans="16:16" ht="17.25" x14ac:dyDescent="0.45">
      <c r="P755" s="15"/>
    </row>
    <row r="756" spans="16:16" ht="17.25" x14ac:dyDescent="0.45">
      <c r="P756" s="15"/>
    </row>
    <row r="757" spans="16:16" ht="17.25" x14ac:dyDescent="0.45">
      <c r="P757" s="15"/>
    </row>
    <row r="758" spans="16:16" ht="17.25" x14ac:dyDescent="0.45">
      <c r="P758" s="15"/>
    </row>
    <row r="759" spans="16:16" ht="17.25" x14ac:dyDescent="0.45">
      <c r="P759" s="15"/>
    </row>
    <row r="760" spans="16:16" ht="17.25" x14ac:dyDescent="0.45">
      <c r="P760" s="15"/>
    </row>
    <row r="761" spans="16:16" ht="17.25" x14ac:dyDescent="0.45">
      <c r="P761" s="15"/>
    </row>
    <row r="762" spans="16:16" ht="17.25" x14ac:dyDescent="0.45">
      <c r="P762" s="15"/>
    </row>
    <row r="763" spans="16:16" ht="17.25" x14ac:dyDescent="0.45">
      <c r="P763" s="15"/>
    </row>
    <row r="764" spans="16:16" ht="17.25" x14ac:dyDescent="0.45">
      <c r="P764" s="15"/>
    </row>
    <row r="765" spans="16:16" ht="17.25" x14ac:dyDescent="0.45">
      <c r="P765" s="15"/>
    </row>
    <row r="766" spans="16:16" ht="17.25" x14ac:dyDescent="0.45">
      <c r="P766" s="15"/>
    </row>
    <row r="767" spans="16:16" ht="17.25" x14ac:dyDescent="0.45">
      <c r="P767" s="15"/>
    </row>
    <row r="768" spans="16:16" ht="17.25" x14ac:dyDescent="0.45">
      <c r="P768" s="15"/>
    </row>
    <row r="769" spans="16:16" ht="17.25" x14ac:dyDescent="0.45">
      <c r="P769" s="15"/>
    </row>
    <row r="770" spans="16:16" ht="17.25" x14ac:dyDescent="0.45">
      <c r="P770" s="15"/>
    </row>
    <row r="771" spans="16:16" ht="17.25" x14ac:dyDescent="0.45">
      <c r="P771" s="15"/>
    </row>
    <row r="772" spans="16:16" ht="17.25" x14ac:dyDescent="0.45">
      <c r="P772" s="15"/>
    </row>
    <row r="773" spans="16:16" ht="17.25" x14ac:dyDescent="0.45">
      <c r="P773" s="15"/>
    </row>
    <row r="774" spans="16:16" ht="17.25" x14ac:dyDescent="0.45">
      <c r="P774" s="15"/>
    </row>
    <row r="775" spans="16:16" ht="17.25" x14ac:dyDescent="0.45">
      <c r="P775" s="15"/>
    </row>
    <row r="776" spans="16:16" ht="17.25" x14ac:dyDescent="0.45">
      <c r="P776" s="15"/>
    </row>
    <row r="777" spans="16:16" ht="17.25" x14ac:dyDescent="0.45">
      <c r="P777" s="15"/>
    </row>
    <row r="778" spans="16:16" ht="17.25" x14ac:dyDescent="0.45">
      <c r="P778" s="15"/>
    </row>
    <row r="779" spans="16:16" ht="17.25" x14ac:dyDescent="0.45">
      <c r="P779" s="15"/>
    </row>
    <row r="780" spans="16:16" ht="17.25" x14ac:dyDescent="0.45">
      <c r="P780" s="15"/>
    </row>
    <row r="781" spans="16:16" ht="17.25" x14ac:dyDescent="0.45">
      <c r="P781" s="15"/>
    </row>
    <row r="782" spans="16:16" ht="17.25" x14ac:dyDescent="0.45">
      <c r="P782" s="15"/>
    </row>
    <row r="783" spans="16:16" ht="17.25" x14ac:dyDescent="0.45">
      <c r="P783" s="15"/>
    </row>
    <row r="784" spans="16:16" ht="17.25" x14ac:dyDescent="0.45">
      <c r="P784" s="15"/>
    </row>
    <row r="785" spans="16:16" ht="17.25" x14ac:dyDescent="0.45">
      <c r="P785" s="15"/>
    </row>
    <row r="786" spans="16:16" ht="17.25" x14ac:dyDescent="0.45">
      <c r="P786" s="15"/>
    </row>
    <row r="787" spans="16:16" ht="17.25" x14ac:dyDescent="0.45">
      <c r="P787" s="15"/>
    </row>
    <row r="788" spans="16:16" ht="17.25" x14ac:dyDescent="0.45">
      <c r="P788" s="15"/>
    </row>
    <row r="789" spans="16:16" ht="17.25" x14ac:dyDescent="0.45">
      <c r="P789" s="15"/>
    </row>
    <row r="790" spans="16:16" ht="17.25" x14ac:dyDescent="0.45">
      <c r="P790" s="15"/>
    </row>
    <row r="791" spans="16:16" ht="17.25" x14ac:dyDescent="0.45">
      <c r="P791" s="15"/>
    </row>
    <row r="792" spans="16:16" ht="17.25" x14ac:dyDescent="0.45">
      <c r="P792" s="15"/>
    </row>
    <row r="793" spans="16:16" ht="17.25" x14ac:dyDescent="0.45">
      <c r="P793" s="15"/>
    </row>
    <row r="794" spans="16:16" ht="17.25" x14ac:dyDescent="0.45">
      <c r="P794" s="15"/>
    </row>
    <row r="795" spans="16:16" ht="17.25" x14ac:dyDescent="0.45">
      <c r="P795" s="15"/>
    </row>
    <row r="796" spans="16:16" ht="17.25" x14ac:dyDescent="0.45">
      <c r="P796" s="15"/>
    </row>
    <row r="797" spans="16:16" ht="17.25" x14ac:dyDescent="0.45">
      <c r="P797" s="15"/>
    </row>
    <row r="798" spans="16:16" ht="17.25" x14ac:dyDescent="0.45">
      <c r="P798" s="15"/>
    </row>
    <row r="799" spans="16:16" ht="17.25" x14ac:dyDescent="0.45">
      <c r="P799" s="15"/>
    </row>
    <row r="800" spans="16:16" ht="17.25" x14ac:dyDescent="0.45">
      <c r="P800" s="15"/>
    </row>
    <row r="801" spans="16:16" ht="17.25" x14ac:dyDescent="0.45">
      <c r="P801" s="15"/>
    </row>
    <row r="802" spans="16:16" ht="17.25" x14ac:dyDescent="0.45">
      <c r="P802" s="15"/>
    </row>
    <row r="803" spans="16:16" ht="17.25" x14ac:dyDescent="0.45">
      <c r="P803" s="15"/>
    </row>
    <row r="804" spans="16:16" ht="17.25" x14ac:dyDescent="0.45">
      <c r="P804" s="15"/>
    </row>
    <row r="805" spans="16:16" ht="17.25" x14ac:dyDescent="0.45">
      <c r="P805" s="15"/>
    </row>
    <row r="806" spans="16:16" ht="17.25" x14ac:dyDescent="0.45">
      <c r="P806" s="15"/>
    </row>
    <row r="807" spans="16:16" ht="17.25" x14ac:dyDescent="0.45">
      <c r="P807" s="15"/>
    </row>
    <row r="808" spans="16:16" ht="17.25" x14ac:dyDescent="0.45">
      <c r="P808" s="15"/>
    </row>
    <row r="809" spans="16:16" ht="17.25" x14ac:dyDescent="0.45">
      <c r="P809" s="15"/>
    </row>
    <row r="810" spans="16:16" ht="17.25" x14ac:dyDescent="0.45">
      <c r="P810" s="15"/>
    </row>
    <row r="811" spans="16:16" ht="17.25" x14ac:dyDescent="0.45">
      <c r="P811" s="15"/>
    </row>
    <row r="812" spans="16:16" ht="17.25" x14ac:dyDescent="0.45">
      <c r="P812" s="15"/>
    </row>
    <row r="813" spans="16:16" ht="17.25" x14ac:dyDescent="0.45">
      <c r="P813" s="15"/>
    </row>
    <row r="814" spans="16:16" ht="17.25" x14ac:dyDescent="0.45">
      <c r="P814" s="15"/>
    </row>
    <row r="815" spans="16:16" ht="17.25" x14ac:dyDescent="0.45">
      <c r="P815" s="15"/>
    </row>
    <row r="816" spans="16:16" ht="17.25" x14ac:dyDescent="0.45">
      <c r="P816" s="15"/>
    </row>
    <row r="817" spans="16:16" ht="17.25" x14ac:dyDescent="0.45">
      <c r="P817" s="15"/>
    </row>
    <row r="818" spans="16:16" ht="17.25" x14ac:dyDescent="0.45">
      <c r="P818" s="15"/>
    </row>
    <row r="819" spans="16:16" ht="17.25" x14ac:dyDescent="0.45">
      <c r="P819" s="15"/>
    </row>
    <row r="820" spans="16:16" ht="17.25" x14ac:dyDescent="0.45">
      <c r="P820" s="15"/>
    </row>
    <row r="821" spans="16:16" ht="17.25" x14ac:dyDescent="0.45">
      <c r="P821" s="15"/>
    </row>
    <row r="822" spans="16:16" ht="17.25" x14ac:dyDescent="0.45">
      <c r="P822" s="15"/>
    </row>
    <row r="823" spans="16:16" ht="17.25" x14ac:dyDescent="0.45">
      <c r="P823" s="15"/>
    </row>
    <row r="824" spans="16:16" ht="17.25" x14ac:dyDescent="0.45">
      <c r="P824" s="15"/>
    </row>
    <row r="825" spans="16:16" ht="17.25" x14ac:dyDescent="0.45">
      <c r="P825" s="15"/>
    </row>
    <row r="826" spans="16:16" ht="17.25" x14ac:dyDescent="0.45">
      <c r="P826" s="15"/>
    </row>
    <row r="827" spans="16:16" ht="17.25" x14ac:dyDescent="0.45">
      <c r="P827" s="15"/>
    </row>
    <row r="828" spans="16:16" ht="17.25" x14ac:dyDescent="0.45">
      <c r="P828" s="15"/>
    </row>
    <row r="829" spans="16:16" ht="17.25" x14ac:dyDescent="0.45">
      <c r="P829" s="15"/>
    </row>
    <row r="830" spans="16:16" ht="17.25" x14ac:dyDescent="0.45">
      <c r="P830" s="15"/>
    </row>
    <row r="831" spans="16:16" ht="17.25" x14ac:dyDescent="0.45">
      <c r="P831" s="15"/>
    </row>
    <row r="832" spans="16:16" ht="17.25" x14ac:dyDescent="0.45">
      <c r="P832" s="15"/>
    </row>
    <row r="833" spans="16:16" ht="17.25" x14ac:dyDescent="0.45">
      <c r="P833" s="15"/>
    </row>
    <row r="834" spans="16:16" ht="17.25" x14ac:dyDescent="0.45">
      <c r="P834" s="15"/>
    </row>
    <row r="835" spans="16:16" ht="17.25" x14ac:dyDescent="0.45">
      <c r="P835" s="15"/>
    </row>
    <row r="836" spans="16:16" ht="17.25" x14ac:dyDescent="0.45">
      <c r="P836" s="15"/>
    </row>
    <row r="837" spans="16:16" ht="17.25" x14ac:dyDescent="0.45">
      <c r="P837" s="15"/>
    </row>
    <row r="838" spans="16:16" ht="17.25" x14ac:dyDescent="0.45">
      <c r="P838" s="15"/>
    </row>
    <row r="839" spans="16:16" ht="17.25" x14ac:dyDescent="0.45">
      <c r="P839" s="15"/>
    </row>
    <row r="840" spans="16:16" ht="17.25" x14ac:dyDescent="0.45">
      <c r="P840" s="15"/>
    </row>
    <row r="841" spans="16:16" ht="17.25" x14ac:dyDescent="0.45">
      <c r="P841" s="15"/>
    </row>
    <row r="842" spans="16:16" ht="17.25" x14ac:dyDescent="0.45">
      <c r="P842" s="15"/>
    </row>
    <row r="843" spans="16:16" ht="17.25" x14ac:dyDescent="0.45">
      <c r="P843" s="15"/>
    </row>
    <row r="844" spans="16:16" ht="17.25" x14ac:dyDescent="0.45">
      <c r="P844" s="15"/>
    </row>
    <row r="845" spans="16:16" ht="17.25" x14ac:dyDescent="0.45">
      <c r="P845" s="15"/>
    </row>
    <row r="846" spans="16:16" ht="17.25" x14ac:dyDescent="0.45">
      <c r="P846" s="15"/>
    </row>
    <row r="847" spans="16:16" ht="17.25" x14ac:dyDescent="0.45">
      <c r="P847" s="15"/>
    </row>
    <row r="848" spans="16:16" ht="17.25" x14ac:dyDescent="0.45">
      <c r="P848" s="15"/>
    </row>
    <row r="849" spans="16:16" ht="17.25" x14ac:dyDescent="0.45">
      <c r="P849" s="15"/>
    </row>
    <row r="850" spans="16:16" ht="17.25" x14ac:dyDescent="0.45">
      <c r="P850" s="15"/>
    </row>
    <row r="851" spans="16:16" ht="17.25" x14ac:dyDescent="0.45">
      <c r="P851" s="15"/>
    </row>
    <row r="852" spans="16:16" ht="17.25" x14ac:dyDescent="0.45">
      <c r="P852" s="15"/>
    </row>
    <row r="853" spans="16:16" ht="17.25" x14ac:dyDescent="0.45">
      <c r="P853" s="15"/>
    </row>
    <row r="854" spans="16:16" ht="17.25" x14ac:dyDescent="0.45">
      <c r="P854" s="15"/>
    </row>
    <row r="855" spans="16:16" ht="17.25" x14ac:dyDescent="0.45">
      <c r="P855" s="15"/>
    </row>
    <row r="856" spans="16:16" ht="17.25" x14ac:dyDescent="0.45">
      <c r="P856" s="15"/>
    </row>
    <row r="857" spans="16:16" ht="17.25" x14ac:dyDescent="0.45">
      <c r="P857" s="15"/>
    </row>
    <row r="858" spans="16:16" ht="17.25" x14ac:dyDescent="0.45">
      <c r="P858" s="15"/>
    </row>
    <row r="859" spans="16:16" ht="17.25" x14ac:dyDescent="0.45">
      <c r="P859" s="15"/>
    </row>
    <row r="860" spans="16:16" ht="17.25" x14ac:dyDescent="0.45">
      <c r="P860" s="15"/>
    </row>
    <row r="861" spans="16:16" ht="17.25" x14ac:dyDescent="0.45">
      <c r="P861" s="15"/>
    </row>
    <row r="862" spans="16:16" ht="17.25" x14ac:dyDescent="0.45">
      <c r="P862" s="15"/>
    </row>
    <row r="863" spans="16:16" ht="17.25" x14ac:dyDescent="0.45">
      <c r="P863" s="15"/>
    </row>
    <row r="864" spans="16:16" ht="17.25" x14ac:dyDescent="0.45">
      <c r="P864" s="15"/>
    </row>
    <row r="865" spans="16:16" ht="17.25" x14ac:dyDescent="0.45">
      <c r="P865" s="15"/>
    </row>
    <row r="866" spans="16:16" ht="17.25" x14ac:dyDescent="0.45">
      <c r="P866" s="15"/>
    </row>
    <row r="867" spans="16:16" ht="17.25" x14ac:dyDescent="0.45">
      <c r="P867" s="15"/>
    </row>
    <row r="868" spans="16:16" ht="17.25" x14ac:dyDescent="0.45">
      <c r="P868" s="15"/>
    </row>
    <row r="869" spans="16:16" ht="17.25" x14ac:dyDescent="0.45">
      <c r="P869" s="15"/>
    </row>
    <row r="870" spans="16:16" ht="17.25" x14ac:dyDescent="0.45">
      <c r="P870" s="15"/>
    </row>
    <row r="871" spans="16:16" ht="17.25" x14ac:dyDescent="0.45">
      <c r="P871" s="15"/>
    </row>
    <row r="872" spans="16:16" ht="17.25" x14ac:dyDescent="0.45">
      <c r="P872" s="15"/>
    </row>
    <row r="873" spans="16:16" ht="17.25" x14ac:dyDescent="0.45">
      <c r="P873" s="15"/>
    </row>
    <row r="874" spans="16:16" ht="17.25" x14ac:dyDescent="0.45">
      <c r="P874" s="15"/>
    </row>
    <row r="875" spans="16:16" ht="17.25" x14ac:dyDescent="0.45">
      <c r="P875" s="15"/>
    </row>
    <row r="876" spans="16:16" ht="17.25" x14ac:dyDescent="0.45">
      <c r="P876" s="15"/>
    </row>
    <row r="877" spans="16:16" ht="17.25" x14ac:dyDescent="0.45">
      <c r="P877" s="15"/>
    </row>
    <row r="878" spans="16:16" ht="17.25" x14ac:dyDescent="0.45">
      <c r="P878" s="15"/>
    </row>
    <row r="879" spans="16:16" ht="17.25" x14ac:dyDescent="0.45">
      <c r="P879" s="15"/>
    </row>
    <row r="880" spans="16:16" ht="17.25" x14ac:dyDescent="0.45">
      <c r="P880" s="15"/>
    </row>
    <row r="881" spans="16:16" ht="17.25" x14ac:dyDescent="0.45">
      <c r="P881" s="15"/>
    </row>
    <row r="882" spans="16:16" ht="17.25" x14ac:dyDescent="0.45">
      <c r="P882" s="15"/>
    </row>
    <row r="883" spans="16:16" ht="17.25" x14ac:dyDescent="0.45">
      <c r="P883" s="15"/>
    </row>
    <row r="884" spans="16:16" ht="17.25" x14ac:dyDescent="0.45">
      <c r="P884" s="15"/>
    </row>
    <row r="885" spans="16:16" ht="17.25" x14ac:dyDescent="0.45">
      <c r="P885" s="15"/>
    </row>
    <row r="886" spans="16:16" ht="17.25" x14ac:dyDescent="0.45">
      <c r="P886" s="15"/>
    </row>
    <row r="887" spans="16:16" ht="17.25" x14ac:dyDescent="0.45">
      <c r="P887" s="15"/>
    </row>
    <row r="888" spans="16:16" ht="17.25" x14ac:dyDescent="0.45">
      <c r="P888" s="15"/>
    </row>
    <row r="889" spans="16:16" ht="17.25" x14ac:dyDescent="0.45">
      <c r="P889" s="15"/>
    </row>
    <row r="890" spans="16:16" ht="17.25" x14ac:dyDescent="0.45">
      <c r="P890" s="15"/>
    </row>
    <row r="891" spans="16:16" ht="17.25" x14ac:dyDescent="0.45">
      <c r="P891" s="15"/>
    </row>
    <row r="892" spans="16:16" ht="17.25" x14ac:dyDescent="0.45">
      <c r="P892" s="15"/>
    </row>
    <row r="893" spans="16:16" ht="17.25" x14ac:dyDescent="0.45">
      <c r="P893" s="15"/>
    </row>
    <row r="894" spans="16:16" ht="17.25" x14ac:dyDescent="0.45">
      <c r="P894" s="15"/>
    </row>
    <row r="895" spans="16:16" ht="17.25" x14ac:dyDescent="0.45">
      <c r="P895" s="15"/>
    </row>
    <row r="896" spans="16:16" ht="17.25" x14ac:dyDescent="0.45">
      <c r="P896" s="15"/>
    </row>
    <row r="897" spans="16:16" ht="17.25" x14ac:dyDescent="0.45">
      <c r="P897" s="15"/>
    </row>
    <row r="898" spans="16:16" ht="17.25" x14ac:dyDescent="0.45">
      <c r="P898" s="15"/>
    </row>
    <row r="899" spans="16:16" ht="17.25" x14ac:dyDescent="0.45">
      <c r="P899" s="15"/>
    </row>
    <row r="900" spans="16:16" ht="17.25" x14ac:dyDescent="0.45">
      <c r="P900" s="15"/>
    </row>
    <row r="901" spans="16:16" ht="17.25" x14ac:dyDescent="0.45">
      <c r="P901" s="15"/>
    </row>
    <row r="902" spans="16:16" ht="17.25" x14ac:dyDescent="0.45">
      <c r="P902" s="15"/>
    </row>
    <row r="903" spans="16:16" ht="17.25" x14ac:dyDescent="0.45">
      <c r="P903" s="15"/>
    </row>
    <row r="904" spans="16:16" ht="17.25" x14ac:dyDescent="0.45">
      <c r="P904" s="15"/>
    </row>
    <row r="905" spans="16:16" ht="17.25" x14ac:dyDescent="0.45">
      <c r="P905" s="15"/>
    </row>
    <row r="906" spans="16:16" ht="17.25" x14ac:dyDescent="0.45">
      <c r="P906" s="15"/>
    </row>
    <row r="907" spans="16:16" ht="17.25" x14ac:dyDescent="0.45">
      <c r="P907" s="15"/>
    </row>
    <row r="908" spans="16:16" ht="17.25" x14ac:dyDescent="0.45">
      <c r="P908" s="15"/>
    </row>
    <row r="909" spans="16:16" ht="17.25" x14ac:dyDescent="0.45">
      <c r="P909" s="15"/>
    </row>
    <row r="910" spans="16:16" ht="17.25" x14ac:dyDescent="0.45">
      <c r="P910" s="15"/>
    </row>
    <row r="911" spans="16:16" ht="17.25" x14ac:dyDescent="0.45">
      <c r="P911" s="15"/>
    </row>
    <row r="912" spans="16:16" ht="17.25" x14ac:dyDescent="0.45">
      <c r="P912" s="15"/>
    </row>
    <row r="913" spans="16:16" ht="17.25" x14ac:dyDescent="0.45">
      <c r="P913" s="15"/>
    </row>
    <row r="914" spans="16:16" ht="17.25" x14ac:dyDescent="0.45">
      <c r="P914" s="15"/>
    </row>
    <row r="915" spans="16:16" ht="17.25" x14ac:dyDescent="0.45">
      <c r="P915" s="15"/>
    </row>
    <row r="916" spans="16:16" ht="17.25" x14ac:dyDescent="0.45">
      <c r="P916" s="15"/>
    </row>
    <row r="917" spans="16:16" ht="17.25" x14ac:dyDescent="0.45">
      <c r="P917" s="15"/>
    </row>
    <row r="918" spans="16:16" ht="17.25" x14ac:dyDescent="0.45">
      <c r="P918" s="15"/>
    </row>
    <row r="919" spans="16:16" ht="17.25" x14ac:dyDescent="0.45">
      <c r="P919" s="15"/>
    </row>
    <row r="920" spans="16:16" ht="17.25" x14ac:dyDescent="0.45">
      <c r="P920" s="15"/>
    </row>
    <row r="921" spans="16:16" ht="17.25" x14ac:dyDescent="0.45">
      <c r="P921" s="15"/>
    </row>
    <row r="922" spans="16:16" ht="17.25" x14ac:dyDescent="0.45">
      <c r="P922" s="15"/>
    </row>
    <row r="923" spans="16:16" ht="17.25" x14ac:dyDescent="0.45">
      <c r="P923" s="15"/>
    </row>
    <row r="924" spans="16:16" ht="17.25" x14ac:dyDescent="0.45">
      <c r="P924" s="15"/>
    </row>
    <row r="925" spans="16:16" ht="17.25" x14ac:dyDescent="0.45">
      <c r="P925" s="15"/>
    </row>
    <row r="926" spans="16:16" ht="17.25" x14ac:dyDescent="0.45">
      <c r="P926" s="15"/>
    </row>
    <row r="927" spans="16:16" ht="17.25" x14ac:dyDescent="0.45">
      <c r="P927" s="15"/>
    </row>
    <row r="928" spans="16:16" ht="17.25" x14ac:dyDescent="0.45">
      <c r="P928" s="15"/>
    </row>
    <row r="929" spans="16:16" ht="17.25" x14ac:dyDescent="0.45">
      <c r="P929" s="15"/>
    </row>
    <row r="930" spans="16:16" ht="17.25" x14ac:dyDescent="0.45">
      <c r="P930" s="15"/>
    </row>
    <row r="931" spans="16:16" ht="17.25" x14ac:dyDescent="0.45">
      <c r="P931" s="15"/>
    </row>
    <row r="932" spans="16:16" ht="17.25" x14ac:dyDescent="0.45">
      <c r="P932" s="15"/>
    </row>
    <row r="933" spans="16:16" ht="17.25" x14ac:dyDescent="0.45">
      <c r="P933" s="15"/>
    </row>
    <row r="934" spans="16:16" ht="17.25" x14ac:dyDescent="0.45">
      <c r="P934" s="15"/>
    </row>
    <row r="935" spans="16:16" ht="17.25" x14ac:dyDescent="0.45">
      <c r="P935" s="15"/>
    </row>
    <row r="936" spans="16:16" ht="17.25" x14ac:dyDescent="0.45">
      <c r="P936" s="15"/>
    </row>
    <row r="937" spans="16:16" ht="17.25" x14ac:dyDescent="0.45">
      <c r="P937" s="15"/>
    </row>
    <row r="938" spans="16:16" ht="17.25" x14ac:dyDescent="0.45">
      <c r="P938" s="15"/>
    </row>
    <row r="939" spans="16:16" ht="17.25" x14ac:dyDescent="0.45">
      <c r="P939" s="15"/>
    </row>
    <row r="940" spans="16:16" ht="17.25" x14ac:dyDescent="0.45">
      <c r="P940" s="15"/>
    </row>
    <row r="941" spans="16:16" ht="17.25" x14ac:dyDescent="0.45">
      <c r="P941" s="15"/>
    </row>
    <row r="942" spans="16:16" ht="17.25" x14ac:dyDescent="0.45">
      <c r="P942" s="15"/>
    </row>
    <row r="943" spans="16:16" ht="17.25" x14ac:dyDescent="0.45">
      <c r="P943" s="15"/>
    </row>
    <row r="944" spans="16:16" ht="17.25" x14ac:dyDescent="0.45">
      <c r="P944" s="15"/>
    </row>
    <row r="945" spans="16:16" ht="17.25" x14ac:dyDescent="0.45">
      <c r="P945" s="15"/>
    </row>
    <row r="946" spans="16:16" ht="17.25" x14ac:dyDescent="0.45">
      <c r="P946" s="15"/>
    </row>
    <row r="947" spans="16:16" ht="17.25" x14ac:dyDescent="0.45">
      <c r="P947" s="15"/>
    </row>
    <row r="948" spans="16:16" ht="17.25" x14ac:dyDescent="0.45">
      <c r="P948" s="15"/>
    </row>
    <row r="949" spans="16:16" ht="17.25" x14ac:dyDescent="0.45">
      <c r="P949" s="15"/>
    </row>
    <row r="950" spans="16:16" ht="17.25" x14ac:dyDescent="0.45">
      <c r="P950" s="15"/>
    </row>
    <row r="951" spans="16:16" ht="17.25" x14ac:dyDescent="0.45">
      <c r="P951" s="15"/>
    </row>
    <row r="952" spans="16:16" ht="17.25" x14ac:dyDescent="0.45">
      <c r="P952" s="15"/>
    </row>
    <row r="953" spans="16:16" ht="17.25" x14ac:dyDescent="0.45">
      <c r="P953" s="15"/>
    </row>
    <row r="954" spans="16:16" ht="17.25" x14ac:dyDescent="0.45">
      <c r="P954" s="15"/>
    </row>
    <row r="955" spans="16:16" ht="17.25" x14ac:dyDescent="0.45">
      <c r="P955" s="15"/>
    </row>
    <row r="956" spans="16:16" ht="17.25" x14ac:dyDescent="0.45">
      <c r="P956" s="15"/>
    </row>
    <row r="957" spans="16:16" ht="17.25" x14ac:dyDescent="0.45">
      <c r="P957" s="15"/>
    </row>
    <row r="958" spans="16:16" ht="17.25" x14ac:dyDescent="0.45">
      <c r="P958" s="15"/>
    </row>
    <row r="959" spans="16:16" ht="17.25" x14ac:dyDescent="0.45">
      <c r="P959" s="15"/>
    </row>
    <row r="960" spans="16:16" ht="17.25" x14ac:dyDescent="0.45">
      <c r="P960" s="15"/>
    </row>
    <row r="961" spans="16:16" ht="17.25" x14ac:dyDescent="0.45">
      <c r="P961" s="15"/>
    </row>
    <row r="962" spans="16:16" ht="17.25" x14ac:dyDescent="0.45">
      <c r="P962" s="15"/>
    </row>
    <row r="963" spans="16:16" ht="17.25" x14ac:dyDescent="0.45">
      <c r="P963" s="15"/>
    </row>
    <row r="964" spans="16:16" ht="17.25" x14ac:dyDescent="0.45">
      <c r="P964" s="15"/>
    </row>
    <row r="965" spans="16:16" ht="17.25" x14ac:dyDescent="0.45">
      <c r="P965" s="15"/>
    </row>
    <row r="966" spans="16:16" ht="17.25" x14ac:dyDescent="0.45">
      <c r="P966" s="15"/>
    </row>
    <row r="967" spans="16:16" ht="17.25" x14ac:dyDescent="0.45">
      <c r="P967" s="15"/>
    </row>
    <row r="968" spans="16:16" ht="17.25" x14ac:dyDescent="0.45">
      <c r="P968" s="15"/>
    </row>
    <row r="969" spans="16:16" ht="17.25" x14ac:dyDescent="0.45">
      <c r="P969" s="15"/>
    </row>
    <row r="970" spans="16:16" ht="17.25" x14ac:dyDescent="0.45">
      <c r="P970" s="15"/>
    </row>
    <row r="971" spans="16:16" ht="17.25" x14ac:dyDescent="0.45">
      <c r="P971" s="15"/>
    </row>
    <row r="972" spans="16:16" ht="17.25" x14ac:dyDescent="0.45">
      <c r="P972" s="15"/>
    </row>
    <row r="973" spans="16:16" ht="17.25" x14ac:dyDescent="0.45">
      <c r="P973" s="15"/>
    </row>
    <row r="974" spans="16:16" ht="17.25" x14ac:dyDescent="0.45">
      <c r="P974" s="15"/>
    </row>
    <row r="975" spans="16:16" ht="17.25" x14ac:dyDescent="0.45">
      <c r="P975" s="15"/>
    </row>
    <row r="976" spans="16:16" ht="17.25" x14ac:dyDescent="0.45">
      <c r="P976" s="15"/>
    </row>
    <row r="977" spans="16:16" ht="17.25" x14ac:dyDescent="0.45">
      <c r="P977" s="15"/>
    </row>
    <row r="978" spans="16:16" ht="17.25" x14ac:dyDescent="0.45">
      <c r="P978" s="15"/>
    </row>
    <row r="979" spans="16:16" ht="17.25" x14ac:dyDescent="0.45">
      <c r="P979" s="15"/>
    </row>
    <row r="980" spans="16:16" ht="17.25" x14ac:dyDescent="0.45">
      <c r="P980" s="15"/>
    </row>
    <row r="981" spans="16:16" ht="17.25" x14ac:dyDescent="0.45">
      <c r="P981" s="15"/>
    </row>
    <row r="982" spans="16:16" ht="17.25" x14ac:dyDescent="0.45">
      <c r="P982" s="15"/>
    </row>
    <row r="983" spans="16:16" ht="17.25" x14ac:dyDescent="0.45">
      <c r="P983" s="15"/>
    </row>
    <row r="984" spans="16:16" ht="17.25" x14ac:dyDescent="0.45">
      <c r="P984" s="15"/>
    </row>
    <row r="985" spans="16:16" ht="17.25" x14ac:dyDescent="0.45">
      <c r="P985" s="15"/>
    </row>
    <row r="986" spans="16:16" ht="17.25" x14ac:dyDescent="0.45">
      <c r="P986" s="15"/>
    </row>
    <row r="987" spans="16:16" ht="17.25" x14ac:dyDescent="0.45">
      <c r="P987" s="15"/>
    </row>
    <row r="988" spans="16:16" ht="17.25" x14ac:dyDescent="0.45">
      <c r="P988" s="15"/>
    </row>
    <row r="989" spans="16:16" ht="17.25" x14ac:dyDescent="0.45">
      <c r="P989" s="15"/>
    </row>
    <row r="990" spans="16:16" ht="17.25" x14ac:dyDescent="0.45">
      <c r="P990" s="15"/>
    </row>
    <row r="991" spans="16:16" ht="17.25" x14ac:dyDescent="0.45">
      <c r="P991" s="15"/>
    </row>
    <row r="992" spans="16:16" ht="17.25" x14ac:dyDescent="0.45">
      <c r="P992" s="15"/>
    </row>
    <row r="993" spans="16:16" ht="17.25" x14ac:dyDescent="0.45">
      <c r="P993" s="15"/>
    </row>
    <row r="994" spans="16:16" ht="17.25" x14ac:dyDescent="0.45">
      <c r="P994" s="15"/>
    </row>
    <row r="995" spans="16:16" ht="17.25" x14ac:dyDescent="0.45">
      <c r="P995" s="15"/>
    </row>
    <row r="996" spans="16:16" ht="17.25" x14ac:dyDescent="0.45">
      <c r="P996" s="15"/>
    </row>
    <row r="997" spans="16:16" ht="17.25" x14ac:dyDescent="0.45">
      <c r="P997" s="15"/>
    </row>
    <row r="998" spans="16:16" ht="17.25" x14ac:dyDescent="0.45">
      <c r="P998" s="15"/>
    </row>
    <row r="999" spans="16:16" ht="17.25" x14ac:dyDescent="0.45">
      <c r="P999" s="15"/>
    </row>
    <row r="1000" spans="16:16" ht="17.25" x14ac:dyDescent="0.45">
      <c r="P1000" s="15"/>
    </row>
    <row r="1001" spans="16:16" ht="17.25" x14ac:dyDescent="0.45">
      <c r="P1001" s="15"/>
    </row>
    <row r="1002" spans="16:16" ht="17.25" x14ac:dyDescent="0.45">
      <c r="P1002" s="15"/>
    </row>
    <row r="1003" spans="16:16" ht="17.25" x14ac:dyDescent="0.45">
      <c r="P1003" s="15"/>
    </row>
    <row r="1004" spans="16:16" ht="17.25" x14ac:dyDescent="0.45">
      <c r="P1004" s="15"/>
    </row>
    <row r="1005" spans="16:16" ht="17.25" x14ac:dyDescent="0.45">
      <c r="P1005" s="15"/>
    </row>
    <row r="1006" spans="16:16" ht="17.25" x14ac:dyDescent="0.45">
      <c r="P1006" s="15"/>
    </row>
    <row r="1007" spans="16:16" ht="17.25" x14ac:dyDescent="0.45">
      <c r="P1007" s="15"/>
    </row>
    <row r="1008" spans="16:16" ht="17.25" x14ac:dyDescent="0.45">
      <c r="P1008" s="15"/>
    </row>
    <row r="1009" spans="16:16" ht="17.25" x14ac:dyDescent="0.45">
      <c r="P1009" s="15"/>
    </row>
    <row r="1010" spans="16:16" ht="17.25" x14ac:dyDescent="0.45">
      <c r="P1010" s="15"/>
    </row>
    <row r="1011" spans="16:16" ht="17.25" x14ac:dyDescent="0.45">
      <c r="P1011" s="15"/>
    </row>
    <row r="1012" spans="16:16" ht="17.25" x14ac:dyDescent="0.45">
      <c r="P1012" s="15"/>
    </row>
    <row r="1013" spans="16:16" ht="17.25" x14ac:dyDescent="0.45">
      <c r="P1013" s="15"/>
    </row>
    <row r="1014" spans="16:16" ht="17.25" x14ac:dyDescent="0.45">
      <c r="P1014" s="15"/>
    </row>
    <row r="1015" spans="16:16" ht="17.25" x14ac:dyDescent="0.45">
      <c r="P1015" s="15"/>
    </row>
    <row r="1016" spans="16:16" ht="17.25" x14ac:dyDescent="0.45">
      <c r="P1016" s="15"/>
    </row>
  </sheetData>
  <sheetProtection algorithmName="SHA-512" hashValue="dJBB89sBZYeUC4uMAD5UrO3bSKhaZdYNg6SUV5ktmLEjvXInwVtyIKZAp0olUZyAxCLso+ZiI80shNSMpal/UQ==" saltValue="1Vnbd1aEy8N3i8sh2fSOug==" spinCount="100000" sheet="1" formatCells="0" formatColumns="0" formatRows="0" insertColumns="0" insertRows="0" insertHyperlinks="0" deleteColumns="0" deleteRows="0" sort="0" pivotTables="0"/>
  <mergeCells count="3">
    <mergeCell ref="D3:D4"/>
    <mergeCell ref="E3:E4"/>
    <mergeCell ref="F3:F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locked="0" defaultSize="0" autoFill="0" autoLine="0" autoPict="0" altText="">
                <anchor moveWithCells="1">
                  <from>
                    <xdr:col>2</xdr:col>
                    <xdr:colOff>309563</xdr:colOff>
                    <xdr:row>5</xdr:row>
                    <xdr:rowOff>9525</xdr:rowOff>
                  </from>
                  <to>
                    <xdr:col>2</xdr:col>
                    <xdr:colOff>1033463</xdr:colOff>
                    <xdr:row>5</xdr:row>
                    <xdr:rowOff>557213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locked="0" defaultSize="0" autoFill="0" autoLine="0" autoPict="0" altText="">
                <anchor moveWithCells="1">
                  <from>
                    <xdr:col>2</xdr:col>
                    <xdr:colOff>309563</xdr:colOff>
                    <xdr:row>6</xdr:row>
                    <xdr:rowOff>9525</xdr:rowOff>
                  </from>
                  <to>
                    <xdr:col>2</xdr:col>
                    <xdr:colOff>1033463</xdr:colOff>
                    <xdr:row>6</xdr:row>
                    <xdr:rowOff>557213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 altText="">
                <anchor moveWithCells="1">
                  <from>
                    <xdr:col>2</xdr:col>
                    <xdr:colOff>309563</xdr:colOff>
                    <xdr:row>7</xdr:row>
                    <xdr:rowOff>9525</xdr:rowOff>
                  </from>
                  <to>
                    <xdr:col>2</xdr:col>
                    <xdr:colOff>1033463</xdr:colOff>
                    <xdr:row>7</xdr:row>
                    <xdr:rowOff>557213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 altText="">
                <anchor moveWithCells="1">
                  <from>
                    <xdr:col>2</xdr:col>
                    <xdr:colOff>309563</xdr:colOff>
                    <xdr:row>8</xdr:row>
                    <xdr:rowOff>9525</xdr:rowOff>
                  </from>
                  <to>
                    <xdr:col>2</xdr:col>
                    <xdr:colOff>1033463</xdr:colOff>
                    <xdr:row>8</xdr:row>
                    <xdr:rowOff>557213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locked="0" defaultSize="0" autoFill="0" autoLine="0" autoPict="0" altText="">
                <anchor moveWithCells="1">
                  <from>
                    <xdr:col>2</xdr:col>
                    <xdr:colOff>309563</xdr:colOff>
                    <xdr:row>9</xdr:row>
                    <xdr:rowOff>9525</xdr:rowOff>
                  </from>
                  <to>
                    <xdr:col>2</xdr:col>
                    <xdr:colOff>1033463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 altText="">
                <anchor moveWithCells="1">
                  <from>
                    <xdr:col>2</xdr:col>
                    <xdr:colOff>304800</xdr:colOff>
                    <xdr:row>11</xdr:row>
                    <xdr:rowOff>152400</xdr:rowOff>
                  </from>
                  <to>
                    <xdr:col>2</xdr:col>
                    <xdr:colOff>1028700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 altText="">
                <anchor moveWithCells="1">
                  <from>
                    <xdr:col>2</xdr:col>
                    <xdr:colOff>309563</xdr:colOff>
                    <xdr:row>12</xdr:row>
                    <xdr:rowOff>442913</xdr:rowOff>
                  </from>
                  <to>
                    <xdr:col>2</xdr:col>
                    <xdr:colOff>1033463</xdr:colOff>
                    <xdr:row>13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Sheet1</vt:lpstr>
      <vt:lpstr>kred_1</vt:lpstr>
      <vt:lpstr>kred_2</vt:lpstr>
      <vt:lpstr>kred_3</vt:lpstr>
      <vt:lpstr>pro_1</vt:lpstr>
      <vt:lpstr>prom_1</vt:lpstr>
      <vt:lpstr>prom_2</vt:lpstr>
      <vt:lpstr>prom_3</vt:lpstr>
      <vt:lpstr>radnik_1</vt:lpstr>
      <vt:lpstr>radnik_2</vt:lpstr>
      <vt:lpstr>radnik_3</vt:lpstr>
      <vt:lpstr>trans_br_1</vt:lpstr>
      <vt:lpstr>trans_br_2</vt:lpstr>
      <vt:lpstr>trans_br_3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Rusmir Habibovic</cp:lastModifiedBy>
  <dcterms:modified xsi:type="dcterms:W3CDTF">2025-07-06T21:03:17Z</dcterms:modified>
</cp:coreProperties>
</file>